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 _ JITKA\DOKTORSKE STUDIUM\ISP\ISP doktorandů 2022-2023\"/>
    </mc:Choice>
  </mc:AlternateContent>
  <workbookProtection workbookAlgorithmName="SHA-512" workbookHashValue="U9NNBDewE6lL9DNvotCZqgG6YMEagkr1rTySWRTOhH+jvDa3XzjFvhI55D2nS6ymwkI9eVxwbLn8lApW3HuwZg==" workbookSaltValue="0/fMui+ghKe2IscKEdPs4w==" workbookSpinCount="100000" lockStructure="1"/>
  <bookViews>
    <workbookView xWindow="1820" yWindow="1820" windowWidth="43200" windowHeight="16900"/>
  </bookViews>
  <sheets>
    <sheet name="ISP" sheetId="1" r:id="rId1"/>
    <sheet name="List2" sheetId="2" state="hidden" r:id="rId2"/>
    <sheet name="Vědecko-výzkumná činnost" sheetId="3" state="hidden" r:id="rId3"/>
    <sheet name="metodologie" sheetId="4" state="hidden" r:id="rId4"/>
    <sheet name="specializace" sheetId="5" state="hidden" r:id="rId5"/>
    <sheet name="Fakultativní" sheetId="6" state="hidden" r:id="rId6"/>
  </sheets>
  <definedNames>
    <definedName name="_xlnm.Print_Area" localSheetId="0">ISP!$A$1:$I$96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5" i="1" l="1"/>
  <c r="H39" i="1"/>
  <c r="G39" i="1"/>
  <c r="F39" i="1"/>
  <c r="E39" i="1"/>
  <c r="A39" i="1"/>
  <c r="H38" i="1"/>
  <c r="G38" i="1"/>
  <c r="F38" i="1"/>
  <c r="E38" i="1"/>
  <c r="A38" i="1"/>
  <c r="H37" i="1"/>
  <c r="G37" i="1"/>
  <c r="F37" i="1"/>
  <c r="E37" i="1"/>
  <c r="A37" i="1"/>
  <c r="H71" i="1"/>
  <c r="G71" i="1"/>
  <c r="F71" i="1"/>
  <c r="E71" i="1"/>
  <c r="H70" i="1"/>
  <c r="G70" i="1"/>
  <c r="F70" i="1"/>
  <c r="E70" i="1"/>
  <c r="H69" i="1"/>
  <c r="G69" i="1"/>
  <c r="F69" i="1"/>
  <c r="E69" i="1"/>
  <c r="H68" i="1"/>
  <c r="G68" i="1"/>
  <c r="F68" i="1"/>
  <c r="E68" i="1"/>
  <c r="H67" i="1"/>
  <c r="G67" i="1"/>
  <c r="F67" i="1"/>
  <c r="E67" i="1"/>
  <c r="A71" i="1"/>
  <c r="A70" i="1"/>
  <c r="A69" i="1"/>
  <c r="A68" i="1"/>
  <c r="A67" i="1"/>
  <c r="H66" i="1"/>
  <c r="G66" i="1"/>
  <c r="F66" i="1"/>
  <c r="E66" i="1"/>
  <c r="A66" i="1"/>
  <c r="A59" i="1"/>
  <c r="H60" i="1"/>
  <c r="G60" i="1"/>
  <c r="F60" i="1"/>
  <c r="E60" i="1"/>
  <c r="H59" i="1"/>
  <c r="G59" i="1"/>
  <c r="F59" i="1"/>
  <c r="E59" i="1"/>
  <c r="H58" i="1"/>
  <c r="G58" i="1"/>
  <c r="F58" i="1"/>
  <c r="E58" i="1"/>
  <c r="H57" i="1"/>
  <c r="G57" i="1"/>
  <c r="F57" i="1"/>
  <c r="E57" i="1"/>
  <c r="H56" i="1"/>
  <c r="G56" i="1"/>
  <c r="F56" i="1"/>
  <c r="E56" i="1"/>
  <c r="A60" i="1"/>
  <c r="A58" i="1"/>
  <c r="A57" i="1"/>
  <c r="A56" i="1"/>
  <c r="H55" i="1"/>
  <c r="G55" i="1"/>
  <c r="F55" i="1"/>
  <c r="A55" i="1"/>
  <c r="H49" i="1"/>
  <c r="G49" i="1"/>
  <c r="F49" i="1"/>
  <c r="E49" i="1"/>
  <c r="H48" i="1"/>
  <c r="G48" i="1"/>
  <c r="F48" i="1"/>
  <c r="E48" i="1"/>
  <c r="H47" i="1"/>
  <c r="G47" i="1"/>
  <c r="F47" i="1"/>
  <c r="E47" i="1"/>
  <c r="H46" i="1"/>
  <c r="G46" i="1"/>
  <c r="F46" i="1"/>
  <c r="E46" i="1"/>
  <c r="H45" i="1"/>
  <c r="G45" i="1"/>
  <c r="F45" i="1"/>
  <c r="E45" i="1"/>
  <c r="A49" i="1"/>
  <c r="A48" i="1"/>
  <c r="A47" i="1"/>
  <c r="A46" i="1"/>
  <c r="A45" i="1"/>
  <c r="H44" i="1"/>
  <c r="G44" i="1"/>
  <c r="F44" i="1"/>
  <c r="E44" i="1"/>
  <c r="A44" i="1"/>
  <c r="G40" i="1" l="1"/>
  <c r="G28" i="1"/>
  <c r="G72" i="1" l="1"/>
  <c r="G61" i="1"/>
  <c r="G50" i="1"/>
  <c r="G74" i="1" l="1"/>
</calcChain>
</file>

<file path=xl/sharedStrings.xml><?xml version="1.0" encoding="utf-8"?>
<sst xmlns="http://schemas.openxmlformats.org/spreadsheetml/2006/main" count="441" uniqueCount="218">
  <si>
    <t>Individuální studijní plán studenta DSP</t>
  </si>
  <si>
    <t>Student:</t>
  </si>
  <si>
    <t>Školitel:</t>
  </si>
  <si>
    <t>Sociální a spirituální determinanty zdraví</t>
  </si>
  <si>
    <t>zkratka předmětu</t>
  </si>
  <si>
    <t>POVINNÉ předměty</t>
  </si>
  <si>
    <t>garant</t>
  </si>
  <si>
    <t>přednášející</t>
  </si>
  <si>
    <t>způsob zakončení</t>
  </si>
  <si>
    <t xml:space="preserve">počet kreditů
</t>
  </si>
  <si>
    <t>plánovaný ročník splnění</t>
  </si>
  <si>
    <t>ročník</t>
  </si>
  <si>
    <t>zakončení</t>
  </si>
  <si>
    <t>kredity</t>
  </si>
  <si>
    <t>1.</t>
  </si>
  <si>
    <t>zk</t>
  </si>
  <si>
    <t>2.</t>
  </si>
  <si>
    <t>zp</t>
  </si>
  <si>
    <t>3.</t>
  </si>
  <si>
    <t>ko</t>
  </si>
  <si>
    <t>4.</t>
  </si>
  <si>
    <t>Zk</t>
  </si>
  <si>
    <t>Blok volitelných předmětů "Studijní činnost - metodologie" min. splnění 3 předmětů, 6 kreditů</t>
  </si>
  <si>
    <t>povinnost splnit do konce roku studia</t>
  </si>
  <si>
    <t>zk/</t>
  </si>
  <si>
    <t>Blok volitelných předmětů "Vědecko-výzkumná činnost" min. splnění 2 předmětů, 3 kreditů</t>
  </si>
  <si>
    <t>Kvalitativní metody výzkumu v oblasti sociálních a spirituálních determinant zdraví</t>
  </si>
  <si>
    <t>Tavel</t>
  </si>
  <si>
    <t>školitel</t>
  </si>
  <si>
    <t>---</t>
  </si>
  <si>
    <t>Vědecká komunikace a management výzkumných projektů</t>
  </si>
  <si>
    <t>Zp</t>
  </si>
  <si>
    <t>Doktorský seminář I.</t>
  </si>
  <si>
    <t>Fenomenologický přístup ve výzkumu v oblasti zdraví: interpretativní fenomenologická analýza (IPA)</t>
  </si>
  <si>
    <t>kol</t>
  </si>
  <si>
    <t>Křesťanství a religionistika</t>
  </si>
  <si>
    <t>Němec</t>
  </si>
  <si>
    <t>Spoluúčast na řešení grantového projektu národního nebo mezinárodního</t>
  </si>
  <si>
    <t>Získání grantového projektu</t>
  </si>
  <si>
    <t>Hušek</t>
  </si>
  <si>
    <t>Čermák</t>
  </si>
  <si>
    <t>Doktorský seminář II.</t>
  </si>
  <si>
    <t>Mapování konceptů (concept mapping)</t>
  </si>
  <si>
    <t>Bosáková</t>
  </si>
  <si>
    <t>Narativní přístup v kvalitativním výzkumu</t>
  </si>
  <si>
    <t>Chrz</t>
  </si>
  <si>
    <t>Spiritualita jako východisko spirituálních determinantů zdraví – metodologické přístupy</t>
  </si>
  <si>
    <t>Altrichter</t>
  </si>
  <si>
    <t>Statistické zpracování údajů 1</t>
  </si>
  <si>
    <t>Kolarčik</t>
  </si>
  <si>
    <t>Statistické zpracování údajů 2</t>
  </si>
  <si>
    <t>Sigmund</t>
  </si>
  <si>
    <t>Systematické review a metaanalýza</t>
  </si>
  <si>
    <t>van Dijk</t>
  </si>
  <si>
    <t>Šandora</t>
  </si>
  <si>
    <t>Fakultativní předměty - nepovinné (splnění těchto předmětů se bude zohledňovat při celkovém hodnocení studia)</t>
  </si>
  <si>
    <t xml:space="preserve">Blok volitelných předmětů "Studijní činnost - specializace"  min. splnění 4 předmětů, 8 kreditů  </t>
  </si>
  <si>
    <t>Jak napsat vědecký článek</t>
  </si>
  <si>
    <t>Doktorský seminář III.</t>
  </si>
  <si>
    <t>Zahraniční studijní pobyt</t>
  </si>
  <si>
    <t>Aktivní účast na mezinárodní konferenci</t>
  </si>
  <si>
    <t>Aktivní účast na domácí konferenci (ČR nebo SR)</t>
  </si>
  <si>
    <t>Vědecký článek v odborném časopise hodnocený v rámci RIV</t>
  </si>
  <si>
    <t>Biblická antropologie a holistický pohled na člověka</t>
  </si>
  <si>
    <t>Účast na vědeckopedagogické činnosti</t>
  </si>
  <si>
    <t>Tichý</t>
  </si>
  <si>
    <t>Chalupa</t>
  </si>
  <si>
    <t>Ekonomika a management ve zdravotnictví</t>
  </si>
  <si>
    <t>Celkem kreditů</t>
  </si>
  <si>
    <t>Emoce a zdraví – sociálně psychologická perspektiva</t>
  </si>
  <si>
    <t>Filosofická péče o duši v antice a současnosti</t>
  </si>
  <si>
    <t>Cajthaml</t>
  </si>
  <si>
    <t>Filozofická antropologie a filozofie vědy</t>
  </si>
  <si>
    <t>Klinická psychologie a psychopatologie</t>
  </si>
  <si>
    <t>Péče o duševní a duchovní zdraví</t>
  </si>
  <si>
    <t>Růžička</t>
  </si>
  <si>
    <t>Právní aspekty spirituální péče o zdraví</t>
  </si>
  <si>
    <t>Role spirituality při tvorbě životního stylu</t>
  </si>
  <si>
    <t>Ambros</t>
  </si>
  <si>
    <t>Spiritualita a osobnostní rozvoj</t>
  </si>
  <si>
    <t>Smékal</t>
  </si>
  <si>
    <t>Strategie politiky veřejného zdraví</t>
  </si>
  <si>
    <t>Kalman</t>
  </si>
  <si>
    <t>Vztahová vazba a psychotraumatologie z biopsychosociálního hlediska</t>
  </si>
  <si>
    <t>Hašto</t>
  </si>
  <si>
    <t>předmět</t>
  </si>
  <si>
    <t>počet kreditů</t>
  </si>
  <si>
    <t>Autorství/spoluautorství jiných výstupů</t>
  </si>
  <si>
    <t>Citace ostatní</t>
  </si>
  <si>
    <t>Citace SCOPUS a WoS</t>
  </si>
  <si>
    <t>Jiné odborné aktivity</t>
  </si>
  <si>
    <t>Vedení bakalářské/diplomové práce</t>
  </si>
  <si>
    <t>Vedení práce SVOČ</t>
  </si>
  <si>
    <t>CELKEM KREDITŮ ZA CELOU DOBU STUDIA</t>
  </si>
  <si>
    <t>B)  STUDIJNÍ POVINNOSTI, které je student povinen splnit, aby mohl postoupit do dalšího ročníku:</t>
  </si>
  <si>
    <t>akad. rok</t>
  </si>
  <si>
    <t>1. rok</t>
  </si>
  <si>
    <t>2. rok</t>
  </si>
  <si>
    <t>3. rok</t>
  </si>
  <si>
    <t>4. rok</t>
  </si>
  <si>
    <t>podpis studenta: ……………………………………………………………….</t>
  </si>
  <si>
    <t>podpis školitele: ……………………………………………………………….</t>
  </si>
  <si>
    <t>schváleno Oborovou radou dne: ……………………………………………………………….</t>
  </si>
  <si>
    <t>podpis předsedy oborové rady: ……………………………………………………………….</t>
  </si>
  <si>
    <t>A)    STUDIJNÍ PLÁN</t>
  </si>
  <si>
    <t xml:space="preserve">**  jednotlivé studijní povinnosti v akad. rocích uvádějte vždy po jednom pod sebou </t>
  </si>
  <si>
    <t>studijní  povinnosti</t>
  </si>
  <si>
    <t>C)    RÁMCOVĚ VYMEZENÉ TÉMA VĚDECKÉHO BÁDÁNÍ STUDENTA:</t>
  </si>
  <si>
    <r>
      <t>Program:</t>
    </r>
    <r>
      <rPr>
        <b/>
        <i/>
        <sz val="12"/>
        <color rgb="FF000000"/>
        <rFont val="Calibri"/>
        <family val="2"/>
        <charset val="238"/>
        <scheme val="minor"/>
      </rPr>
      <t xml:space="preserve"> </t>
    </r>
  </si>
  <si>
    <t>Kolarčik, Madarasová Gecková</t>
  </si>
  <si>
    <t>Madarasová Gecková</t>
  </si>
  <si>
    <t>Tavel, Poláčková Šolcová, Chrz, Čermák</t>
  </si>
  <si>
    <t>Úvod do vědecké práce</t>
  </si>
  <si>
    <t>Tavel, Maliňáková</t>
  </si>
  <si>
    <t>min. splnění 3 předmětů, 36 kreditů</t>
  </si>
  <si>
    <r>
      <t>POVINNĚ VOLITELNÉ předměty – skupina 2 :  "</t>
    </r>
    <r>
      <rPr>
        <b/>
        <i/>
        <sz val="14"/>
        <color rgb="FF000000"/>
        <rFont val="Calibri"/>
        <family val="2"/>
        <charset val="238"/>
        <scheme val="minor"/>
      </rPr>
      <t>Studijní činnost - metodologie</t>
    </r>
    <r>
      <rPr>
        <b/>
        <sz val="14"/>
        <color rgb="FF000000"/>
        <rFont val="Calibri"/>
        <family val="2"/>
        <charset val="238"/>
        <scheme val="minor"/>
      </rPr>
      <t>"</t>
    </r>
  </si>
  <si>
    <r>
      <t>POVINNĚ VOLITELNÉ předměty – skupina 1 :  "</t>
    </r>
    <r>
      <rPr>
        <b/>
        <i/>
        <sz val="14"/>
        <color rgb="FF000000"/>
        <rFont val="Calibri"/>
        <family val="2"/>
        <charset val="238"/>
        <scheme val="minor"/>
      </rPr>
      <t>Vědecko-výzkumná činnost</t>
    </r>
    <r>
      <rPr>
        <b/>
        <sz val="14"/>
        <color rgb="FF000000"/>
        <rFont val="Calibri"/>
        <family val="2"/>
        <charset val="238"/>
        <scheme val="minor"/>
      </rPr>
      <t xml:space="preserve">" </t>
    </r>
  </si>
  <si>
    <t xml:space="preserve">min. splnění 4 předmětů, 48 kreditů </t>
  </si>
  <si>
    <r>
      <t>POVINNĚ VOLITELNÉ předměty – skupina 3 :  "</t>
    </r>
    <r>
      <rPr>
        <b/>
        <i/>
        <sz val="14"/>
        <color rgb="FF000000"/>
        <rFont val="Calibri"/>
        <family val="2"/>
        <charset val="238"/>
        <scheme val="minor"/>
      </rPr>
      <t>Studijní činnost - specializac</t>
    </r>
    <r>
      <rPr>
        <b/>
        <sz val="14"/>
        <color rgb="FF000000"/>
        <rFont val="Calibri"/>
        <family val="2"/>
        <charset val="238"/>
        <scheme val="minor"/>
      </rPr>
      <t xml:space="preserve">e" </t>
    </r>
  </si>
  <si>
    <t>NEPOVINNÉ PŘEDMĚTY - Fakultativní předměty</t>
  </si>
  <si>
    <t>(splnění těchto předmětů se bude zohledňovat při celkovém hodnocení studia)</t>
  </si>
  <si>
    <t>Kvantitativní metody výzkumu v oblasti sociálních a spirituálních determinant zdraví</t>
  </si>
  <si>
    <t>Vědecký článek v impaktovaném časopise</t>
  </si>
  <si>
    <t>Řešitel Studentské vědecké soutěže vyhlašované na UP resp. CMTF (IGA)</t>
  </si>
  <si>
    <t>Němec, Franc</t>
  </si>
  <si>
    <t xml:space="preserve">Přednáška na odborném semináři v zahraničí nebo ČR nebo SR </t>
  </si>
  <si>
    <t>Metody výzkumu ve vědách o zdraví</t>
  </si>
  <si>
    <t>Timuľák</t>
  </si>
  <si>
    <t>Poláčková Šolcová</t>
  </si>
  <si>
    <t>Implicitní motivy a zdravý vývoj člověka v průběhu celého života</t>
  </si>
  <si>
    <t>Hofer</t>
  </si>
  <si>
    <t>Zdraví člověka a psycho-spiritualní integrita</t>
  </si>
  <si>
    <t>Kling</t>
  </si>
  <si>
    <t>Asistivní technologie: psychologické a sociální aspekty jejich využívání</t>
  </si>
  <si>
    <t>MacLachlan</t>
  </si>
  <si>
    <t>Psychosociální aspekty nemoci a zdravotního znevýhodnění</t>
  </si>
  <si>
    <t>Bell</t>
  </si>
  <si>
    <t>IBD v životě pacienta</t>
  </si>
  <si>
    <t>Zelinková</t>
  </si>
  <si>
    <t>Základy biologie nádorů – buněčná filozofie</t>
  </si>
  <si>
    <t>Šmardová</t>
  </si>
  <si>
    <t>Kvalitativní výzkum v oblasti zdraví – metodologie DIPEx</t>
  </si>
  <si>
    <t>Tavel,  Klůzová Kráčmarová</t>
  </si>
  <si>
    <t>Sociální struktura, sociální politika a sociální práce</t>
  </si>
  <si>
    <t>Matulayová</t>
  </si>
  <si>
    <t>Podněty komplexního myšlení P.A. Florenského pro interdisciplinární dialog a pro psychologii</t>
  </si>
  <si>
    <t>Žák</t>
  </si>
  <si>
    <r>
      <t>Vyplňují se pouze tučně ohraničená pole. V červených polích chybí hodn</t>
    </r>
    <r>
      <rPr>
        <sz val="12"/>
        <color rgb="FF000000"/>
        <rFont val="Calibri"/>
        <family val="2"/>
        <charset val="238"/>
        <scheme val="minor"/>
      </rPr>
      <t xml:space="preserve">oty - je nutné </t>
    </r>
    <r>
      <rPr>
        <i/>
        <sz val="12"/>
        <color rgb="FF000000"/>
        <rFont val="Calibri"/>
        <family val="2"/>
        <charset val="238"/>
        <scheme val="minor"/>
      </rPr>
      <t>DOPLNIT.
Vyplňujte formulář dle instrukcí daných v dokumentu Pravidla pro tvorbu ISP SSDZ.</t>
    </r>
  </si>
  <si>
    <t>ISZ/VYKNM</t>
  </si>
  <si>
    <t>ISZ/VYKLM</t>
  </si>
  <si>
    <t>ISZ/VYVKM</t>
  </si>
  <si>
    <t>ISZ/VYVCL</t>
  </si>
  <si>
    <t>ISZ/VYDS1</t>
  </si>
  <si>
    <t>ISZ/VYDS2</t>
  </si>
  <si>
    <t>ISZ/VYDS3</t>
  </si>
  <si>
    <t>KCP/VYKRL</t>
  </si>
  <si>
    <t>KFK/VYIMP</t>
  </si>
  <si>
    <t>KFK/VYIGA</t>
  </si>
  <si>
    <t>KCP/VYZSP</t>
  </si>
  <si>
    <t>KCP/VYUMK</t>
  </si>
  <si>
    <t>KCP/VYUDK</t>
  </si>
  <si>
    <t>KFKVYODB</t>
  </si>
  <si>
    <t>KBV/VYVPC</t>
  </si>
  <si>
    <t>ISZ/VYUVP</t>
  </si>
  <si>
    <t>ISZ/VYPOS</t>
  </si>
  <si>
    <t>ISZ/VYGRP</t>
  </si>
  <si>
    <t>ISZ/VYSPG</t>
  </si>
  <si>
    <t>ISZ/VYST1</t>
  </si>
  <si>
    <t>ISZ/VYST2</t>
  </si>
  <si>
    <t>ISZ/VYNAR</t>
  </si>
  <si>
    <t>ISZ/VYFEN</t>
  </si>
  <si>
    <t>ISZ/VYSRM</t>
  </si>
  <si>
    <t>ISZ/VYMAP</t>
  </si>
  <si>
    <t>KSV/VYSVZ</t>
  </si>
  <si>
    <t>ISZ/VYVVZ</t>
  </si>
  <si>
    <t>KFK/VYFAN</t>
  </si>
  <si>
    <t>KBV/VYBAN</t>
  </si>
  <si>
    <t>KSV/VYSOR</t>
  </si>
  <si>
    <t>ISZ/VYEMZ</t>
  </si>
  <si>
    <t>KCP/VYPRA</t>
  </si>
  <si>
    <t>KST/VYZDB</t>
  </si>
  <si>
    <t>ISZ/VYKLP</t>
  </si>
  <si>
    <t>ISZ/VYVVP</t>
  </si>
  <si>
    <t>ISZ/VYSPA</t>
  </si>
  <si>
    <t>ISZ/VYEKM</t>
  </si>
  <si>
    <t>KSV/VYPDZ</t>
  </si>
  <si>
    <t>KSV/VYSZS</t>
  </si>
  <si>
    <t>KFK/VYDAS</t>
  </si>
  <si>
    <t>ISZ/VYIMZ</t>
  </si>
  <si>
    <t>ISZ/VYPSS</t>
  </si>
  <si>
    <t>ISZ/VYAST</t>
  </si>
  <si>
    <t>ISZ/VYPSA</t>
  </si>
  <si>
    <t>ISZ/VYIBD</t>
  </si>
  <si>
    <t>ISZ/VYZBN</t>
  </si>
  <si>
    <t>ISZ/VYDIP</t>
  </si>
  <si>
    <t>KKS/VYETO</t>
  </si>
  <si>
    <t>KST/VYFLO</t>
  </si>
  <si>
    <t>Propojení vztahových aspektů zdraví s meziosobně vztahovým obrazem Boha v křesťanské tradici</t>
  </si>
  <si>
    <t>Etické otázky a dilemata v sociální práci</t>
  </si>
  <si>
    <t>Pospíšil</t>
  </si>
  <si>
    <t>ISZ/VYSCW</t>
  </si>
  <si>
    <t>ISZ/VYCIT</t>
  </si>
  <si>
    <t>ISZ/VYSAU</t>
  </si>
  <si>
    <t>ISZ/VYSVC</t>
  </si>
  <si>
    <t>ISZ/VYJOA</t>
  </si>
  <si>
    <t>KKS/VYSSP</t>
  </si>
  <si>
    <t>ISZ/VYVBD</t>
  </si>
  <si>
    <t>min. splnění 2 předmětů, 18 kreditů</t>
  </si>
  <si>
    <t xml:space="preserve">*  získání 240 kreditů
*  složení jazykové zkoušky (nebo uznání splnění povinnosti oborovou radou)
*  schválení tématu dizertační práce
*  schválení 4 témat ke státní doktorské zkoušce
*  složení státní doktorské zkoušky
*  vykonání prediskuze na dizertační prací
*  obhájení dizertační práce
</t>
  </si>
  <si>
    <t>ISZ/VYVP1</t>
  </si>
  <si>
    <t>Vědecká propedeutika 1</t>
  </si>
  <si>
    <t>Maliňáková</t>
  </si>
  <si>
    <t>ISZ/VYVP2</t>
  </si>
  <si>
    <t>Vědecká propedeutika 2</t>
  </si>
  <si>
    <t>ISZ/VYNGP</t>
  </si>
  <si>
    <t>Spoluúčast na přípravě či řešení národního grantového projektu</t>
  </si>
  <si>
    <t>ISZ/VYMGP</t>
  </si>
  <si>
    <t>Spoluúčast na přípravě či řešení mezinárodního grantového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</si>
</sst>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rgb="FF000000"/>
      <name val="Calibri"/>
    </font>
    <font>
      <i/>
      <sz val="11"/>
      <color rgb="FF000000"/>
      <name val="Times New Roman"/>
    </font>
    <font>
      <b/>
      <sz val="11"/>
      <color rgb="FF000000"/>
      <name val="Times New Roman"/>
    </font>
    <font>
      <sz val="11"/>
      <color rgb="FF000000"/>
      <name val="Times New Roman"/>
    </font>
    <font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i/>
      <sz val="12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i/>
      <sz val="12"/>
      <color rgb="FF000000"/>
      <name val="Calibri"/>
      <family val="2"/>
      <charset val="238"/>
      <scheme val="minor"/>
    </font>
    <font>
      <sz val="12"/>
      <color rgb="FF80808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6"/>
      <color rgb="FF00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color rgb="FFFF00FF"/>
      <name val="Calibri"/>
      <family val="2"/>
      <charset val="238"/>
      <scheme val="minor"/>
    </font>
    <font>
      <sz val="13"/>
      <color rgb="FF000000"/>
      <name val="Calibri"/>
      <family val="2"/>
      <charset val="238"/>
      <scheme val="minor"/>
    </font>
    <font>
      <b/>
      <i/>
      <sz val="14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u/>
      <sz val="18"/>
      <color rgb="FF000000"/>
      <name val="Calibri"/>
      <family val="2"/>
      <charset val="238"/>
      <scheme val="minor"/>
    </font>
    <font>
      <sz val="18"/>
      <color rgb="FF000000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sz val="10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12"/>
      <color rgb="FF000000"/>
      <name val="Calibri"/>
    </font>
  </fonts>
  <fills count="22">
    <fill>
      <patternFill patternType="none"/>
    </fill>
    <fill>
      <patternFill patternType="gray125"/>
    </fill>
    <fill>
      <patternFill patternType="solid">
        <fgColor rgb="FFFABF8F"/>
        <bgColor rgb="FFFABF8F"/>
      </patternFill>
    </fill>
    <fill>
      <patternFill patternType="solid">
        <fgColor rgb="FFFDE9D9"/>
        <bgColor rgb="FFFDE9D9"/>
      </patternFill>
    </fill>
    <fill>
      <patternFill patternType="solid">
        <fgColor rgb="FF8DB3E2"/>
        <bgColor rgb="FF8DB3E2"/>
      </patternFill>
    </fill>
    <fill>
      <patternFill patternType="solid">
        <fgColor rgb="FFC2D69B"/>
        <bgColor rgb="FFC2D69B"/>
      </patternFill>
    </fill>
    <fill>
      <patternFill patternType="solid">
        <fgColor rgb="FFEAF1DD"/>
        <bgColor rgb="FFEAF1DD"/>
      </patternFill>
    </fill>
    <fill>
      <patternFill patternType="solid">
        <fgColor rgb="FFDBE5F1"/>
        <bgColor rgb="FFDBE5F1"/>
      </patternFill>
    </fill>
    <fill>
      <patternFill patternType="solid">
        <fgColor rgb="FFB2A1C7"/>
        <bgColor rgb="FFB2A1C7"/>
      </patternFill>
    </fill>
    <fill>
      <patternFill patternType="solid">
        <fgColor rgb="FFE5DFEC"/>
        <bgColor rgb="FFE5DFEC"/>
      </patternFill>
    </fill>
    <fill>
      <patternFill patternType="solid">
        <fgColor rgb="FFBFBFBF"/>
        <bgColor rgb="FFBFBFBF"/>
      </patternFill>
    </fill>
    <fill>
      <patternFill patternType="solid">
        <fgColor rgb="FFD9D9D9"/>
        <bgColor rgb="FFD9D9D9"/>
      </patternFill>
    </fill>
    <fill>
      <patternFill patternType="solid">
        <fgColor rgb="FFFFE598"/>
        <bgColor rgb="FFFFE598"/>
      </patternFill>
    </fill>
    <fill>
      <patternFill patternType="solid">
        <fgColor rgb="FFFFCC99"/>
        <bgColor rgb="FFE5DFEC"/>
      </patternFill>
    </fill>
    <fill>
      <patternFill patternType="solid">
        <fgColor rgb="FFFFCC99"/>
        <bgColor rgb="FFFABF8F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42"/>
        <bgColor rgb="FFEAF1DD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DBE5F1"/>
      </patternFill>
    </fill>
    <fill>
      <patternFill patternType="solid">
        <fgColor theme="9" tint="0.59999389629810485"/>
        <bgColor rgb="FFC2D69B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3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left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5" fillId="9" borderId="11" xfId="0" applyFont="1" applyFill="1" applyBorder="1" applyAlignment="1">
      <alignment horizontal="center" vertical="center" wrapText="1"/>
    </xf>
    <xf numFmtId="0" fontId="15" fillId="11" borderId="10" xfId="0" applyFont="1" applyFill="1" applyBorder="1" applyAlignment="1">
      <alignment horizontal="center" vertical="center" wrapText="1"/>
    </xf>
    <xf numFmtId="0" fontId="15" fillId="11" borderId="1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1" fillId="0" borderId="36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7" fillId="0" borderId="23" xfId="0" applyFont="1" applyBorder="1" applyAlignment="1" applyProtection="1">
      <alignment horizontal="center" vertical="center" wrapText="1"/>
      <protection locked="0"/>
    </xf>
    <xf numFmtId="0" fontId="10" fillId="0" borderId="16" xfId="0" applyFont="1" applyBorder="1" applyAlignment="1">
      <alignment horizontal="center" vertical="center" wrapText="1"/>
    </xf>
    <xf numFmtId="0" fontId="17" fillId="0" borderId="12" xfId="0" applyFont="1" applyBorder="1" applyAlignment="1" applyProtection="1">
      <alignment horizontal="center" vertical="center" wrapText="1"/>
      <protection locked="0"/>
    </xf>
    <xf numFmtId="0" fontId="10" fillId="0" borderId="18" xfId="0" applyFont="1" applyBorder="1" applyAlignment="1">
      <alignment horizontal="center" vertical="center" wrapText="1"/>
    </xf>
    <xf numFmtId="0" fontId="17" fillId="0" borderId="19" xfId="0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/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5" fillId="16" borderId="42" xfId="0" applyFont="1" applyFill="1" applyBorder="1" applyAlignment="1">
      <alignment horizontal="center" vertical="center" wrapText="1"/>
    </xf>
    <xf numFmtId="0" fontId="15" fillId="16" borderId="11" xfId="0" applyFont="1" applyFill="1" applyBorder="1" applyAlignment="1">
      <alignment horizontal="center" vertical="center" wrapText="1"/>
    </xf>
    <xf numFmtId="0" fontId="9" fillId="0" borderId="41" xfId="0" applyFont="1" applyBorder="1" applyAlignment="1">
      <alignment horizontal="left" vertical="center"/>
    </xf>
    <xf numFmtId="0" fontId="9" fillId="0" borderId="0" xfId="0" applyFont="1" applyAlignment="1">
      <alignment horizontal="left" vertical="top" wrapText="1"/>
    </xf>
    <xf numFmtId="0" fontId="4" fillId="0" borderId="0" xfId="0" applyFont="1" applyAlignment="1"/>
    <xf numFmtId="0" fontId="11" fillId="0" borderId="37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16" fillId="0" borderId="26" xfId="0" applyFont="1" applyBorder="1" applyAlignment="1" applyProtection="1">
      <alignment horizontal="center" vertical="center" wrapText="1"/>
      <protection locked="0"/>
    </xf>
    <xf numFmtId="0" fontId="16" fillId="0" borderId="27" xfId="0" applyFont="1" applyBorder="1" applyAlignment="1" applyProtection="1">
      <alignment horizontal="center" vertical="center" wrapText="1"/>
      <protection locked="0"/>
    </xf>
    <xf numFmtId="0" fontId="16" fillId="0" borderId="28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/>
    </xf>
    <xf numFmtId="0" fontId="16" fillId="0" borderId="43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21" xfId="0" applyFont="1" applyBorder="1" applyAlignment="1" applyProtection="1">
      <alignment horizontal="center" vertical="center" wrapText="1"/>
      <protection locked="0"/>
    </xf>
    <xf numFmtId="0" fontId="16" fillId="0" borderId="22" xfId="0" applyFont="1" applyBorder="1" applyAlignment="1" applyProtection="1">
      <alignment horizontal="center" vertical="center" wrapText="1"/>
      <protection locked="0"/>
    </xf>
    <xf numFmtId="0" fontId="16" fillId="0" borderId="46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/>
    <xf numFmtId="0" fontId="8" fillId="0" borderId="0" xfId="0" applyFont="1" applyAlignment="1"/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5" fillId="14" borderId="12" xfId="0" applyFont="1" applyFill="1" applyBorder="1" applyAlignment="1">
      <alignment horizontal="center" vertical="center" wrapText="1"/>
    </xf>
    <xf numFmtId="0" fontId="15" fillId="13" borderId="12" xfId="0" applyFont="1" applyFill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53" xfId="0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 wrapText="1"/>
    </xf>
    <xf numFmtId="0" fontId="16" fillId="0" borderId="55" xfId="0" applyFont="1" applyBorder="1" applyAlignment="1" applyProtection="1">
      <alignment horizontal="center" vertical="center" wrapText="1"/>
      <protection locked="0"/>
    </xf>
    <xf numFmtId="0" fontId="15" fillId="9" borderId="42" xfId="0" applyFont="1" applyFill="1" applyBorder="1" applyAlignment="1">
      <alignment horizontal="center" vertical="center" wrapText="1"/>
    </xf>
    <xf numFmtId="0" fontId="15" fillId="9" borderId="10" xfId="0" applyFont="1" applyFill="1" applyBorder="1" applyAlignment="1">
      <alignment horizontal="center" vertical="center" wrapText="1"/>
    </xf>
    <xf numFmtId="0" fontId="15" fillId="11" borderId="42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26" fillId="9" borderId="1" xfId="0" applyFont="1" applyFill="1" applyBorder="1" applyAlignment="1">
      <alignment horizontal="center" vertical="center" wrapText="1"/>
    </xf>
    <xf numFmtId="0" fontId="27" fillId="21" borderId="57" xfId="0" applyFont="1" applyFill="1" applyBorder="1" applyAlignment="1">
      <alignment vertical="center"/>
    </xf>
    <xf numFmtId="0" fontId="27" fillId="21" borderId="25" xfId="0" applyFont="1" applyFill="1" applyBorder="1" applyAlignment="1">
      <alignment vertical="center"/>
    </xf>
    <xf numFmtId="0" fontId="27" fillId="21" borderId="16" xfId="0" applyFont="1" applyFill="1" applyBorder="1" applyAlignment="1">
      <alignment vertical="center" wrapText="1"/>
    </xf>
    <xf numFmtId="0" fontId="28" fillId="0" borderId="39" xfId="0" applyFont="1" applyBorder="1" applyAlignment="1">
      <alignment horizontal="center" vertical="center" wrapText="1"/>
    </xf>
    <xf numFmtId="0" fontId="28" fillId="0" borderId="51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/>
    <xf numFmtId="0" fontId="29" fillId="0" borderId="0" xfId="0" applyFont="1" applyAlignment="1">
      <alignment horizontal="center" vertical="center"/>
    </xf>
    <xf numFmtId="0" fontId="15" fillId="18" borderId="11" xfId="0" applyFont="1" applyFill="1" applyBorder="1" applyAlignment="1">
      <alignment horizontal="center" vertical="center" wrapText="1"/>
    </xf>
    <xf numFmtId="0" fontId="10" fillId="3" borderId="40" xfId="0" applyFont="1" applyFill="1" applyBorder="1" applyAlignment="1">
      <alignment vertical="center" wrapText="1"/>
    </xf>
    <xf numFmtId="0" fontId="10" fillId="3" borderId="31" xfId="0" applyFont="1" applyFill="1" applyBorder="1" applyAlignment="1">
      <alignment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10" fillId="6" borderId="41" xfId="0" applyFont="1" applyFill="1" applyBorder="1" applyAlignment="1">
      <alignment vertical="center" wrapText="1"/>
    </xf>
    <xf numFmtId="0" fontId="10" fillId="6" borderId="31" xfId="0" applyFont="1" applyFill="1" applyBorder="1" applyAlignment="1">
      <alignment vertical="center" wrapText="1"/>
    </xf>
    <xf numFmtId="0" fontId="10" fillId="6" borderId="30" xfId="0" applyFont="1" applyFill="1" applyBorder="1" applyAlignment="1">
      <alignment horizontal="center" vertical="center" wrapText="1"/>
    </xf>
    <xf numFmtId="0" fontId="10" fillId="7" borderId="41" xfId="0" applyFont="1" applyFill="1" applyBorder="1" applyAlignment="1">
      <alignment vertical="center" wrapText="1"/>
    </xf>
    <xf numFmtId="0" fontId="10" fillId="7" borderId="31" xfId="0" applyFont="1" applyFill="1" applyBorder="1" applyAlignment="1">
      <alignment vertical="center" wrapText="1"/>
    </xf>
    <xf numFmtId="0" fontId="10" fillId="7" borderId="30" xfId="0" applyFont="1" applyFill="1" applyBorder="1" applyAlignment="1">
      <alignment horizontal="center" vertical="center" wrapText="1"/>
    </xf>
    <xf numFmtId="0" fontId="10" fillId="9" borderId="41" xfId="0" applyFont="1" applyFill="1" applyBorder="1" applyAlignment="1">
      <alignment vertical="center" wrapText="1"/>
    </xf>
    <xf numFmtId="0" fontId="10" fillId="9" borderId="31" xfId="0" applyFont="1" applyFill="1" applyBorder="1" applyAlignment="1">
      <alignment vertical="center" wrapText="1"/>
    </xf>
    <xf numFmtId="0" fontId="10" fillId="9" borderId="30" xfId="0" applyFont="1" applyFill="1" applyBorder="1" applyAlignment="1">
      <alignment horizontal="center" vertical="center" wrapText="1"/>
    </xf>
    <xf numFmtId="0" fontId="10" fillId="11" borderId="41" xfId="0" applyFont="1" applyFill="1" applyBorder="1" applyAlignment="1">
      <alignment vertical="center" wrapText="1"/>
    </xf>
    <xf numFmtId="0" fontId="10" fillId="11" borderId="31" xfId="0" applyFont="1" applyFill="1" applyBorder="1" applyAlignment="1">
      <alignment vertical="center" wrapText="1"/>
    </xf>
    <xf numFmtId="0" fontId="10" fillId="11" borderId="30" xfId="0" applyFont="1" applyFill="1" applyBorder="1" applyAlignment="1">
      <alignment horizontal="center" vertical="center" wrapText="1"/>
    </xf>
    <xf numFmtId="0" fontId="28" fillId="0" borderId="12" xfId="0" applyFont="1" applyBorder="1" applyAlignment="1" applyProtection="1">
      <alignment horizontal="center" vertical="center" wrapText="1"/>
    </xf>
    <xf numFmtId="0" fontId="16" fillId="0" borderId="12" xfId="0" applyFont="1" applyBorder="1" applyAlignment="1" applyProtection="1">
      <alignment horizontal="center" vertical="center" wrapText="1"/>
    </xf>
    <xf numFmtId="0" fontId="16" fillId="0" borderId="24" xfId="0" applyFont="1" applyBorder="1" applyAlignment="1" applyProtection="1">
      <alignment horizontal="center" vertical="center" wrapText="1"/>
    </xf>
    <xf numFmtId="0" fontId="17" fillId="0" borderId="32" xfId="0" applyFont="1" applyBorder="1" applyAlignment="1" applyProtection="1">
      <alignment horizontal="left" vertical="center" wrapText="1"/>
      <protection locked="0"/>
    </xf>
    <xf numFmtId="0" fontId="17" fillId="0" borderId="29" xfId="0" applyFont="1" applyBorder="1" applyAlignment="1" applyProtection="1">
      <alignment horizontal="left" vertical="center" wrapText="1"/>
      <protection locked="0"/>
    </xf>
    <xf numFmtId="0" fontId="17" fillId="0" borderId="33" xfId="0" applyFont="1" applyBorder="1" applyAlignment="1" applyProtection="1">
      <alignment horizontal="left" vertical="center" wrapText="1"/>
      <protection locked="0"/>
    </xf>
    <xf numFmtId="0" fontId="19" fillId="0" borderId="45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top" wrapText="1"/>
    </xf>
    <xf numFmtId="0" fontId="8" fillId="8" borderId="4" xfId="0" applyFont="1" applyFill="1" applyBorder="1" applyAlignment="1">
      <alignment horizontal="left" vertical="center" wrapText="1"/>
    </xf>
    <xf numFmtId="0" fontId="16" fillId="0" borderId="5" xfId="0" applyFont="1" applyBorder="1"/>
    <xf numFmtId="0" fontId="16" fillId="0" borderId="44" xfId="0" applyFont="1" applyBorder="1"/>
    <xf numFmtId="0" fontId="7" fillId="10" borderId="30" xfId="0" applyFont="1" applyFill="1" applyBorder="1" applyAlignment="1">
      <alignment horizontal="right" vertical="center" wrapText="1"/>
    </xf>
    <xf numFmtId="0" fontId="16" fillId="0" borderId="41" xfId="0" applyFont="1" applyBorder="1" applyAlignment="1">
      <alignment horizontal="right"/>
    </xf>
    <xf numFmtId="0" fontId="16" fillId="0" borderId="31" xfId="0" applyFont="1" applyBorder="1" applyAlignment="1">
      <alignment horizontal="right"/>
    </xf>
    <xf numFmtId="0" fontId="16" fillId="0" borderId="18" xfId="0" applyFont="1" applyBorder="1" applyAlignment="1" applyProtection="1">
      <alignment vertical="center" wrapText="1" shrinkToFit="1"/>
      <protection locked="0"/>
    </xf>
    <xf numFmtId="0" fontId="16" fillId="0" borderId="19" xfId="0" applyFont="1" applyBorder="1" applyAlignment="1" applyProtection="1">
      <alignment vertical="center" wrapText="1"/>
      <protection locked="0"/>
    </xf>
    <xf numFmtId="0" fontId="16" fillId="0" borderId="20" xfId="0" applyFont="1" applyBorder="1" applyAlignment="1" applyProtection="1">
      <alignment vertical="center" wrapText="1"/>
      <protection locked="0"/>
    </xf>
    <xf numFmtId="0" fontId="13" fillId="0" borderId="0" xfId="0" applyFont="1" applyAlignment="1">
      <alignment horizontal="left" vertical="top" wrapText="1"/>
    </xf>
    <xf numFmtId="0" fontId="4" fillId="0" borderId="0" xfId="0" applyFont="1" applyAlignment="1">
      <alignment vertical="top"/>
    </xf>
    <xf numFmtId="0" fontId="11" fillId="0" borderId="37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4" fillId="0" borderId="23" xfId="0" applyFont="1" applyBorder="1" applyAlignment="1" applyProtection="1">
      <alignment horizontal="left" vertical="center" wrapText="1"/>
      <protection locked="0"/>
    </xf>
    <xf numFmtId="0" fontId="4" fillId="0" borderId="35" xfId="0" applyFont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4" fillId="0" borderId="17" xfId="0" applyFont="1" applyBorder="1" applyAlignment="1" applyProtection="1">
      <alignment horizontal="left" vertical="center" wrapText="1"/>
      <protection locked="0"/>
    </xf>
    <xf numFmtId="0" fontId="13" fillId="0" borderId="0" xfId="0" applyFont="1" applyAlignment="1">
      <alignment horizontal="left" vertical="center"/>
    </xf>
    <xf numFmtId="0" fontId="14" fillId="0" borderId="0" xfId="0" applyFont="1" applyAlignment="1"/>
    <xf numFmtId="0" fontId="4" fillId="0" borderId="19" xfId="0" applyFont="1" applyBorder="1" applyAlignment="1" applyProtection="1">
      <alignment horizontal="left" vertical="center" wrapText="1"/>
      <protection locked="0"/>
    </xf>
    <xf numFmtId="0" fontId="4" fillId="0" borderId="20" xfId="0" applyFont="1" applyBorder="1" applyAlignment="1" applyProtection="1">
      <alignment horizontal="left" vertical="center" wrapText="1"/>
      <protection locked="0"/>
    </xf>
    <xf numFmtId="0" fontId="18" fillId="12" borderId="24" xfId="0" applyFont="1" applyFill="1" applyBorder="1" applyAlignment="1">
      <alignment horizontal="center" vertical="center" wrapText="1"/>
    </xf>
    <xf numFmtId="0" fontId="18" fillId="12" borderId="40" xfId="0" applyFont="1" applyFill="1" applyBorder="1" applyAlignment="1">
      <alignment horizontal="center" vertical="center" wrapText="1"/>
    </xf>
    <xf numFmtId="0" fontId="18" fillId="12" borderId="25" xfId="0" applyFont="1" applyFill="1" applyBorder="1" applyAlignment="1">
      <alignment horizontal="center" vertical="center" wrapText="1"/>
    </xf>
    <xf numFmtId="0" fontId="10" fillId="11" borderId="12" xfId="0" applyFont="1" applyFill="1" applyBorder="1" applyAlignment="1">
      <alignment horizontal="left" vertical="center" wrapText="1"/>
    </xf>
    <xf numFmtId="0" fontId="10" fillId="11" borderId="23" xfId="0" applyFont="1" applyFill="1" applyBorder="1" applyAlignment="1">
      <alignment horizontal="left" vertical="center" wrapText="1"/>
    </xf>
    <xf numFmtId="0" fontId="10" fillId="9" borderId="12" xfId="0" applyFont="1" applyFill="1" applyBorder="1" applyAlignment="1">
      <alignment horizontal="left" vertical="center" wrapText="1"/>
    </xf>
    <xf numFmtId="0" fontId="10" fillId="9" borderId="23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24" fillId="0" borderId="0" xfId="0" applyFont="1" applyAlignment="1">
      <alignment horizontal="center" vertical="center"/>
    </xf>
    <xf numFmtId="0" fontId="25" fillId="0" borderId="0" xfId="0" applyFont="1" applyAlignment="1"/>
    <xf numFmtId="0" fontId="4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left"/>
      <protection locked="0"/>
    </xf>
    <xf numFmtId="0" fontId="16" fillId="0" borderId="13" xfId="0" applyFont="1" applyBorder="1" applyAlignment="1" applyProtection="1">
      <alignment vertical="center" wrapText="1" shrinkToFit="1"/>
      <protection locked="0"/>
    </xf>
    <xf numFmtId="0" fontId="16" fillId="0" borderId="14" xfId="0" applyFont="1" applyBorder="1" applyAlignment="1" applyProtection="1">
      <alignment vertical="center" wrapText="1"/>
      <protection locked="0"/>
    </xf>
    <xf numFmtId="0" fontId="16" fillId="0" borderId="15" xfId="0" applyFont="1" applyBorder="1" applyAlignment="1" applyProtection="1">
      <alignment vertical="center" wrapText="1"/>
      <protection locked="0"/>
    </xf>
    <xf numFmtId="0" fontId="13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4" fillId="0" borderId="0" xfId="0" applyFont="1" applyAlignment="1"/>
    <xf numFmtId="0" fontId="16" fillId="0" borderId="12" xfId="0" applyFont="1" applyBorder="1" applyAlignment="1" applyProtection="1">
      <alignment vertical="center" wrapText="1" shrinkToFit="1"/>
    </xf>
    <xf numFmtId="0" fontId="4" fillId="3" borderId="12" xfId="0" applyFont="1" applyFill="1" applyBorder="1" applyAlignment="1">
      <alignment vertical="center" wrapText="1"/>
    </xf>
    <xf numFmtId="0" fontId="15" fillId="16" borderId="8" xfId="0" applyFont="1" applyFill="1" applyBorder="1" applyAlignment="1">
      <alignment horizontal="center" vertical="center" wrapText="1"/>
    </xf>
    <xf numFmtId="0" fontId="4" fillId="17" borderId="9" xfId="0" applyFont="1" applyFill="1" applyBorder="1" applyAlignment="1"/>
    <xf numFmtId="0" fontId="8" fillId="19" borderId="30" xfId="0" applyFont="1" applyFill="1" applyBorder="1" applyAlignment="1">
      <alignment horizontal="right" vertical="center" wrapText="1"/>
    </xf>
    <xf numFmtId="0" fontId="16" fillId="20" borderId="41" xfId="0" applyFont="1" applyFill="1" applyBorder="1" applyAlignment="1">
      <alignment horizontal="right" wrapText="1"/>
    </xf>
    <xf numFmtId="0" fontId="16" fillId="20" borderId="31" xfId="0" applyFont="1" applyFill="1" applyBorder="1" applyAlignment="1">
      <alignment horizontal="right" wrapText="1"/>
    </xf>
    <xf numFmtId="0" fontId="13" fillId="14" borderId="12" xfId="0" applyFont="1" applyFill="1" applyBorder="1" applyAlignment="1">
      <alignment horizontal="center" vertical="center"/>
    </xf>
    <xf numFmtId="0" fontId="23" fillId="15" borderId="12" xfId="0" applyFont="1" applyFill="1" applyBorder="1"/>
    <xf numFmtId="0" fontId="4" fillId="3" borderId="8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4" fillId="3" borderId="47" xfId="0" applyFont="1" applyFill="1" applyBorder="1" applyAlignment="1">
      <alignment vertical="center" wrapText="1"/>
    </xf>
    <xf numFmtId="0" fontId="4" fillId="3" borderId="25" xfId="0" applyFont="1" applyFill="1" applyBorder="1" applyAlignment="1">
      <alignment vertical="center" wrapText="1"/>
    </xf>
    <xf numFmtId="0" fontId="4" fillId="3" borderId="24" xfId="0" applyFont="1" applyFill="1" applyBorder="1" applyAlignment="1">
      <alignment vertical="center" wrapText="1"/>
    </xf>
    <xf numFmtId="0" fontId="4" fillId="3" borderId="40" xfId="0" applyFont="1" applyFill="1" applyBorder="1" applyAlignment="1">
      <alignment vertical="center" wrapText="1"/>
    </xf>
    <xf numFmtId="0" fontId="8" fillId="8" borderId="56" xfId="0" applyFont="1" applyFill="1" applyBorder="1" applyAlignment="1">
      <alignment horizontal="right" vertical="center" wrapText="1"/>
    </xf>
    <xf numFmtId="0" fontId="16" fillId="0" borderId="52" xfId="0" applyFont="1" applyBorder="1" applyAlignment="1">
      <alignment horizontal="right"/>
    </xf>
    <xf numFmtId="0" fontId="16" fillId="0" borderId="54" xfId="0" applyFont="1" applyBorder="1" applyAlignment="1">
      <alignment horizontal="right"/>
    </xf>
    <xf numFmtId="0" fontId="16" fillId="0" borderId="16" xfId="0" applyFont="1" applyBorder="1" applyAlignment="1" applyProtection="1">
      <alignment vertical="center" wrapText="1" shrinkToFit="1"/>
      <protection locked="0"/>
    </xf>
    <xf numFmtId="0" fontId="16" fillId="0" borderId="12" xfId="0" applyFont="1" applyBorder="1" applyAlignment="1" applyProtection="1">
      <alignment vertical="center" wrapText="1"/>
      <protection locked="0"/>
    </xf>
    <xf numFmtId="0" fontId="16" fillId="0" borderId="17" xfId="0" applyFont="1" applyBorder="1" applyAlignment="1" applyProtection="1">
      <alignment vertical="center" wrapText="1"/>
      <protection locked="0"/>
    </xf>
    <xf numFmtId="0" fontId="16" fillId="0" borderId="32" xfId="0" applyFont="1" applyBorder="1" applyAlignment="1" applyProtection="1">
      <alignment vertical="center" wrapText="1" shrinkToFit="1"/>
      <protection locked="0"/>
    </xf>
    <xf numFmtId="0" fontId="16" fillId="0" borderId="29" xfId="0" applyFont="1" applyBorder="1" applyAlignment="1" applyProtection="1">
      <alignment vertical="center" wrapText="1" shrinkToFit="1"/>
      <protection locked="0"/>
    </xf>
    <xf numFmtId="0" fontId="16" fillId="0" borderId="33" xfId="0" applyFont="1" applyBorder="1" applyAlignment="1" applyProtection="1">
      <alignment vertical="center" wrapText="1" shrinkToFit="1"/>
      <protection locked="0"/>
    </xf>
    <xf numFmtId="0" fontId="10" fillId="7" borderId="12" xfId="0" applyFont="1" applyFill="1" applyBorder="1" applyAlignment="1">
      <alignment horizontal="left" vertical="center" wrapText="1"/>
    </xf>
    <xf numFmtId="0" fontId="10" fillId="7" borderId="23" xfId="0" applyFont="1" applyFill="1" applyBorder="1" applyAlignment="1">
      <alignment horizontal="left" vertical="center" wrapText="1"/>
    </xf>
    <xf numFmtId="0" fontId="10" fillId="6" borderId="12" xfId="0" applyFont="1" applyFill="1" applyBorder="1" applyAlignment="1">
      <alignment horizontal="left" vertical="center" wrapText="1"/>
    </xf>
    <xf numFmtId="0" fontId="10" fillId="6" borderId="23" xfId="0" applyFont="1" applyFill="1" applyBorder="1" applyAlignment="1">
      <alignment horizontal="left" vertical="center" wrapText="1"/>
    </xf>
    <xf numFmtId="0" fontId="16" fillId="0" borderId="34" xfId="0" applyFont="1" applyBorder="1" applyAlignment="1" applyProtection="1">
      <alignment vertical="center" wrapText="1" shrinkToFit="1"/>
      <protection locked="0"/>
    </xf>
    <xf numFmtId="0" fontId="16" fillId="0" borderId="23" xfId="0" applyFont="1" applyBorder="1" applyAlignment="1" applyProtection="1">
      <alignment vertical="center" wrapText="1"/>
      <protection locked="0"/>
    </xf>
    <xf numFmtId="0" fontId="16" fillId="0" borderId="35" xfId="0" applyFont="1" applyBorder="1" applyAlignment="1" applyProtection="1">
      <alignment vertical="center" wrapText="1"/>
      <protection locked="0"/>
    </xf>
    <xf numFmtId="0" fontId="15" fillId="11" borderId="8" xfId="0" applyFont="1" applyFill="1" applyBorder="1" applyAlignment="1">
      <alignment horizontal="center" vertical="center" wrapText="1"/>
    </xf>
    <xf numFmtId="0" fontId="16" fillId="0" borderId="9" xfId="0" applyFont="1" applyBorder="1"/>
    <xf numFmtId="0" fontId="8" fillId="4" borderId="48" xfId="0" applyFont="1" applyFill="1" applyBorder="1" applyAlignment="1">
      <alignment horizontal="left" vertical="center" wrapText="1"/>
    </xf>
    <xf numFmtId="0" fontId="22" fillId="0" borderId="49" xfId="0" applyFont="1" applyBorder="1"/>
    <xf numFmtId="0" fontId="22" fillId="0" borderId="50" xfId="0" applyFont="1" applyBorder="1"/>
    <xf numFmtId="0" fontId="10" fillId="3" borderId="12" xfId="0" applyFont="1" applyFill="1" applyBorder="1" applyAlignment="1">
      <alignment horizontal="left" vertical="center" wrapText="1"/>
    </xf>
    <xf numFmtId="0" fontId="8" fillId="20" borderId="48" xfId="0" applyFont="1" applyFill="1" applyBorder="1" applyAlignment="1">
      <alignment horizontal="left" vertical="center"/>
    </xf>
    <xf numFmtId="0" fontId="8" fillId="20" borderId="49" xfId="0" applyFont="1" applyFill="1" applyBorder="1" applyAlignment="1">
      <alignment horizontal="left" vertical="center"/>
    </xf>
    <xf numFmtId="0" fontId="8" fillId="20" borderId="50" xfId="0" applyFont="1" applyFill="1" applyBorder="1" applyAlignment="1">
      <alignment horizontal="left" vertical="center"/>
    </xf>
    <xf numFmtId="0" fontId="8" fillId="4" borderId="30" xfId="0" applyFont="1" applyFill="1" applyBorder="1" applyAlignment="1">
      <alignment horizontal="right" vertical="center" wrapText="1"/>
    </xf>
    <xf numFmtId="0" fontId="16" fillId="0" borderId="9" xfId="0" applyFont="1" applyBorder="1" applyAlignment="1">
      <alignment horizontal="right"/>
    </xf>
    <xf numFmtId="0" fontId="15" fillId="9" borderId="8" xfId="0" applyFont="1" applyFill="1" applyBorder="1" applyAlignment="1">
      <alignment horizontal="center" vertical="center" wrapText="1"/>
    </xf>
    <xf numFmtId="0" fontId="8" fillId="10" borderId="48" xfId="0" applyFont="1" applyFill="1" applyBorder="1" applyAlignment="1">
      <alignment horizontal="left" vertical="center" wrapText="1"/>
    </xf>
    <xf numFmtId="0" fontId="16" fillId="0" borderId="49" xfId="0" applyFont="1" applyBorder="1"/>
    <xf numFmtId="0" fontId="16" fillId="0" borderId="50" xfId="0" applyFont="1" applyBorder="1"/>
    <xf numFmtId="0" fontId="10" fillId="12" borderId="12" xfId="0" applyFont="1" applyFill="1" applyBorder="1" applyAlignment="1">
      <alignment horizontal="left" vertical="center" wrapText="1"/>
    </xf>
    <xf numFmtId="0" fontId="16" fillId="0" borderId="12" xfId="0" applyFont="1" applyBorder="1"/>
  </cellXfs>
  <cellStyles count="1">
    <cellStyle name="Normální" xfId="0" builtinId="0"/>
  </cellStyles>
  <dxfs count="8">
    <dxf>
      <fill>
        <patternFill patternType="solid">
          <fgColor rgb="FFB7E1CD"/>
          <bgColor rgb="FFB7E1CD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00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03"/>
  <sheetViews>
    <sheetView showGridLines="0" tabSelected="1" showRuler="0" topLeftCell="A17" zoomScaleNormal="100" zoomScaleSheetLayoutView="100" workbookViewId="0">
      <selection activeCell="I35" sqref="I35"/>
    </sheetView>
  </sheetViews>
  <sheetFormatPr defaultColWidth="14.44140625" defaultRowHeight="15.05" customHeight="1" x14ac:dyDescent="0.3"/>
  <cols>
    <col min="1" max="1" width="10" style="50" customWidth="1"/>
    <col min="2" max="2" width="11.44140625" style="50" customWidth="1"/>
    <col min="3" max="3" width="11.6640625" style="50" customWidth="1"/>
    <col min="4" max="4" width="19.88671875" style="50" customWidth="1"/>
    <col min="5" max="5" width="12" style="50" customWidth="1"/>
    <col min="6" max="6" width="12.5546875" style="50" customWidth="1"/>
    <col min="7" max="7" width="7.44140625" style="50" customWidth="1"/>
    <col min="8" max="8" width="10.5546875" style="50" customWidth="1"/>
    <col min="9" max="9" width="10.88671875" style="50" customWidth="1"/>
    <col min="10" max="10" width="8.6640625" style="50" customWidth="1"/>
    <col min="11" max="16384" width="14.44140625" style="50"/>
  </cols>
  <sheetData>
    <row r="1" spans="1:10" ht="24.25" x14ac:dyDescent="0.45">
      <c r="A1" s="145" t="s">
        <v>0</v>
      </c>
      <c r="B1" s="146"/>
      <c r="C1" s="146"/>
      <c r="D1" s="146"/>
      <c r="E1" s="146"/>
      <c r="F1" s="146"/>
      <c r="G1" s="146"/>
      <c r="H1" s="146"/>
      <c r="I1" s="146"/>
    </row>
    <row r="2" spans="1:10" x14ac:dyDescent="0.3">
      <c r="A2" s="24"/>
      <c r="B2" s="24"/>
    </row>
    <row r="3" spans="1:10" s="64" customFormat="1" ht="29.95" customHeight="1" x14ac:dyDescent="0.35">
      <c r="A3" s="26" t="s">
        <v>1</v>
      </c>
      <c r="B3" s="148"/>
      <c r="C3" s="148"/>
      <c r="D3" s="148"/>
      <c r="E3" s="148"/>
      <c r="F3" s="148"/>
      <c r="G3" s="148"/>
      <c r="H3" s="148"/>
      <c r="I3" s="148"/>
    </row>
    <row r="4" spans="1:10" ht="20.95" customHeight="1" x14ac:dyDescent="0.3">
      <c r="A4" s="26" t="s">
        <v>2</v>
      </c>
      <c r="B4" s="147"/>
      <c r="C4" s="147"/>
      <c r="D4" s="147"/>
      <c r="E4" s="147"/>
      <c r="F4" s="147"/>
      <c r="G4" s="147"/>
      <c r="H4" s="147"/>
      <c r="I4" s="147"/>
    </row>
    <row r="5" spans="1:10" ht="20.3" customHeight="1" x14ac:dyDescent="0.3">
      <c r="A5" s="26" t="s">
        <v>108</v>
      </c>
      <c r="B5" s="82" t="s">
        <v>3</v>
      </c>
      <c r="C5" s="82"/>
      <c r="D5" s="82"/>
      <c r="E5" s="81"/>
      <c r="F5" s="81"/>
      <c r="G5" s="81"/>
      <c r="H5" s="81"/>
      <c r="I5" s="81"/>
    </row>
    <row r="6" spans="1:10" ht="15.75" x14ac:dyDescent="0.3">
      <c r="A6" s="52"/>
      <c r="B6" s="26"/>
      <c r="C6" s="153"/>
      <c r="D6" s="154"/>
      <c r="E6" s="154"/>
      <c r="F6" s="154"/>
      <c r="G6" s="154"/>
      <c r="H6" s="154"/>
      <c r="I6" s="154"/>
    </row>
    <row r="7" spans="1:10" ht="36.65" customHeight="1" x14ac:dyDescent="0.3">
      <c r="A7" s="144" t="s">
        <v>147</v>
      </c>
      <c r="B7" s="126"/>
      <c r="C7" s="126"/>
      <c r="D7" s="126"/>
      <c r="E7" s="126"/>
      <c r="F7" s="126"/>
      <c r="G7" s="126"/>
      <c r="H7" s="126"/>
      <c r="I7" s="126"/>
    </row>
    <row r="8" spans="1:10" ht="13.1" customHeight="1" x14ac:dyDescent="0.3">
      <c r="A8" s="27"/>
      <c r="B8" s="27"/>
      <c r="C8" s="27"/>
      <c r="D8" s="27"/>
      <c r="E8" s="27"/>
      <c r="F8" s="27"/>
      <c r="G8" s="27"/>
      <c r="H8" s="27"/>
      <c r="I8" s="27"/>
    </row>
    <row r="9" spans="1:10" ht="20.3" x14ac:dyDescent="0.35">
      <c r="A9" s="152" t="s">
        <v>104</v>
      </c>
      <c r="B9" s="134"/>
      <c r="C9" s="134"/>
      <c r="D9" s="134"/>
      <c r="E9" s="134"/>
      <c r="F9" s="134"/>
      <c r="G9" s="134"/>
      <c r="H9" s="134"/>
      <c r="I9" s="134"/>
      <c r="J9" s="42"/>
    </row>
    <row r="10" spans="1:10" ht="15.75" x14ac:dyDescent="0.3">
      <c r="A10" s="52"/>
      <c r="B10" s="52"/>
    </row>
    <row r="11" spans="1:10" ht="43.55" customHeight="1" x14ac:dyDescent="0.35">
      <c r="A11" s="71" t="s">
        <v>4</v>
      </c>
      <c r="B11" s="162" t="s">
        <v>5</v>
      </c>
      <c r="C11" s="163"/>
      <c r="D11" s="163"/>
      <c r="E11" s="71" t="s">
        <v>6</v>
      </c>
      <c r="F11" s="71" t="s">
        <v>7</v>
      </c>
      <c r="G11" s="72" t="s">
        <v>86</v>
      </c>
      <c r="H11" s="71" t="s">
        <v>8</v>
      </c>
      <c r="I11" s="71" t="s">
        <v>10</v>
      </c>
      <c r="J11" s="58"/>
    </row>
    <row r="12" spans="1:10" ht="47.3" customHeight="1" x14ac:dyDescent="0.3">
      <c r="A12" s="84" t="s">
        <v>148</v>
      </c>
      <c r="B12" s="164" t="s">
        <v>121</v>
      </c>
      <c r="C12" s="165"/>
      <c r="D12" s="166"/>
      <c r="E12" s="43" t="s">
        <v>110</v>
      </c>
      <c r="F12" s="43" t="s">
        <v>109</v>
      </c>
      <c r="G12" s="43">
        <v>12</v>
      </c>
      <c r="H12" s="43" t="s">
        <v>21</v>
      </c>
      <c r="I12" s="43" t="s">
        <v>14</v>
      </c>
    </row>
    <row r="13" spans="1:10" ht="63" customHeight="1" x14ac:dyDescent="0.3">
      <c r="A13" s="85" t="s">
        <v>149</v>
      </c>
      <c r="B13" s="156" t="s">
        <v>26</v>
      </c>
      <c r="C13" s="156"/>
      <c r="D13" s="156"/>
      <c r="E13" s="54" t="s">
        <v>27</v>
      </c>
      <c r="F13" s="44" t="s">
        <v>111</v>
      </c>
      <c r="G13" s="44">
        <v>12</v>
      </c>
      <c r="H13" s="44" t="s">
        <v>21</v>
      </c>
      <c r="I13" s="44" t="s">
        <v>14</v>
      </c>
    </row>
    <row r="14" spans="1:10" ht="31.75" customHeight="1" x14ac:dyDescent="0.3">
      <c r="A14" s="86" t="s">
        <v>150</v>
      </c>
      <c r="B14" s="167" t="s">
        <v>30</v>
      </c>
      <c r="C14" s="156"/>
      <c r="D14" s="156"/>
      <c r="E14" s="54" t="s">
        <v>110</v>
      </c>
      <c r="F14" s="44" t="s">
        <v>110</v>
      </c>
      <c r="G14" s="44">
        <v>6</v>
      </c>
      <c r="H14" s="44" t="s">
        <v>31</v>
      </c>
      <c r="I14" s="44" t="s">
        <v>14</v>
      </c>
    </row>
    <row r="15" spans="1:10" ht="31.75" customHeight="1" x14ac:dyDescent="0.3">
      <c r="A15" s="85" t="s">
        <v>151</v>
      </c>
      <c r="B15" s="156" t="s">
        <v>57</v>
      </c>
      <c r="C15" s="156"/>
      <c r="D15" s="156"/>
      <c r="E15" s="54" t="s">
        <v>53</v>
      </c>
      <c r="F15" s="44"/>
      <c r="G15" s="44">
        <v>12</v>
      </c>
      <c r="H15" s="44" t="s">
        <v>31</v>
      </c>
      <c r="I15" s="44" t="s">
        <v>14</v>
      </c>
    </row>
    <row r="16" spans="1:10" ht="31.75" customHeight="1" x14ac:dyDescent="0.3">
      <c r="A16" s="85" t="s">
        <v>152</v>
      </c>
      <c r="B16" s="156" t="s">
        <v>32</v>
      </c>
      <c r="C16" s="156"/>
      <c r="D16" s="156"/>
      <c r="E16" s="54" t="s">
        <v>27</v>
      </c>
      <c r="F16" s="44"/>
      <c r="G16" s="44">
        <v>6</v>
      </c>
      <c r="H16" s="44" t="s">
        <v>34</v>
      </c>
      <c r="I16" s="44" t="s">
        <v>14</v>
      </c>
    </row>
    <row r="17" spans="1:10" ht="31.75" customHeight="1" x14ac:dyDescent="0.3">
      <c r="A17" s="85" t="s">
        <v>155</v>
      </c>
      <c r="B17" s="156" t="s">
        <v>35</v>
      </c>
      <c r="C17" s="156"/>
      <c r="D17" s="156"/>
      <c r="E17" s="54" t="s">
        <v>36</v>
      </c>
      <c r="F17" s="45" t="s">
        <v>124</v>
      </c>
      <c r="G17" s="44">
        <v>6</v>
      </c>
      <c r="H17" s="44" t="s">
        <v>34</v>
      </c>
      <c r="I17" s="53" t="s">
        <v>14</v>
      </c>
    </row>
    <row r="18" spans="1:10" ht="31.75" customHeight="1" x14ac:dyDescent="0.3">
      <c r="A18" s="85" t="s">
        <v>156</v>
      </c>
      <c r="B18" s="156" t="s">
        <v>122</v>
      </c>
      <c r="C18" s="156"/>
      <c r="D18" s="156"/>
      <c r="E18" s="54" t="s">
        <v>39</v>
      </c>
      <c r="F18" s="44"/>
      <c r="G18" s="44">
        <v>18</v>
      </c>
      <c r="H18" s="44" t="s">
        <v>31</v>
      </c>
      <c r="I18" s="53" t="s">
        <v>14</v>
      </c>
    </row>
    <row r="19" spans="1:10" s="89" customFormat="1" ht="31.75" customHeight="1" x14ac:dyDescent="0.3">
      <c r="A19" s="85" t="s">
        <v>163</v>
      </c>
      <c r="B19" s="156" t="s">
        <v>112</v>
      </c>
      <c r="C19" s="156"/>
      <c r="D19" s="156"/>
      <c r="E19" s="54" t="s">
        <v>27</v>
      </c>
      <c r="F19" s="44" t="s">
        <v>113</v>
      </c>
      <c r="G19" s="44">
        <v>12</v>
      </c>
      <c r="H19" s="44" t="s">
        <v>31</v>
      </c>
      <c r="I19" s="53" t="s">
        <v>14</v>
      </c>
    </row>
    <row r="20" spans="1:10" s="89" customFormat="1" ht="31.75" customHeight="1" x14ac:dyDescent="0.3">
      <c r="A20" s="85" t="s">
        <v>153</v>
      </c>
      <c r="B20" s="168" t="s">
        <v>41</v>
      </c>
      <c r="C20" s="169"/>
      <c r="D20" s="167"/>
      <c r="E20" s="54" t="s">
        <v>27</v>
      </c>
      <c r="F20" s="44"/>
      <c r="G20" s="44">
        <v>6</v>
      </c>
      <c r="H20" s="44" t="s">
        <v>34</v>
      </c>
      <c r="I20" s="53" t="s">
        <v>16</v>
      </c>
      <c r="J20" s="50"/>
    </row>
    <row r="21" spans="1:10" ht="31.75" customHeight="1" x14ac:dyDescent="0.3">
      <c r="A21" s="85" t="s">
        <v>154</v>
      </c>
      <c r="B21" s="156" t="s">
        <v>58</v>
      </c>
      <c r="C21" s="156"/>
      <c r="D21" s="156"/>
      <c r="E21" s="54" t="s">
        <v>27</v>
      </c>
      <c r="F21" s="44"/>
      <c r="G21" s="44">
        <v>6</v>
      </c>
      <c r="H21" s="44" t="s">
        <v>34</v>
      </c>
      <c r="I21" s="44" t="s">
        <v>18</v>
      </c>
    </row>
    <row r="22" spans="1:10" ht="31.75" customHeight="1" thickBot="1" x14ac:dyDescent="0.35">
      <c r="A22" s="85" t="s">
        <v>157</v>
      </c>
      <c r="B22" s="156" t="s">
        <v>123</v>
      </c>
      <c r="C22" s="156"/>
      <c r="D22" s="156"/>
      <c r="E22" s="54" t="s">
        <v>39</v>
      </c>
      <c r="F22" s="44"/>
      <c r="G22" s="44">
        <v>6</v>
      </c>
      <c r="H22" s="44" t="s">
        <v>31</v>
      </c>
      <c r="I22" s="53" t="s">
        <v>18</v>
      </c>
    </row>
    <row r="23" spans="1:10" ht="31.75" customHeight="1" x14ac:dyDescent="0.3">
      <c r="A23" s="85" t="s">
        <v>158</v>
      </c>
      <c r="B23" s="156" t="s">
        <v>59</v>
      </c>
      <c r="C23" s="156"/>
      <c r="D23" s="156"/>
      <c r="E23" s="54" t="s">
        <v>36</v>
      </c>
      <c r="F23" s="45"/>
      <c r="G23" s="44">
        <v>6</v>
      </c>
      <c r="H23" s="45" t="s">
        <v>31</v>
      </c>
      <c r="I23" s="55"/>
    </row>
    <row r="24" spans="1:10" ht="31.75" customHeight="1" x14ac:dyDescent="0.3">
      <c r="A24" s="85" t="s">
        <v>159</v>
      </c>
      <c r="B24" s="156" t="s">
        <v>60</v>
      </c>
      <c r="C24" s="156"/>
      <c r="D24" s="156"/>
      <c r="E24" s="54" t="s">
        <v>36</v>
      </c>
      <c r="F24" s="45"/>
      <c r="G24" s="44">
        <v>6</v>
      </c>
      <c r="H24" s="45" t="s">
        <v>31</v>
      </c>
      <c r="I24" s="56"/>
    </row>
    <row r="25" spans="1:10" ht="31.75" customHeight="1" x14ac:dyDescent="0.3">
      <c r="A25" s="85" t="s">
        <v>160</v>
      </c>
      <c r="B25" s="156" t="s">
        <v>61</v>
      </c>
      <c r="C25" s="156"/>
      <c r="D25" s="156"/>
      <c r="E25" s="54" t="s">
        <v>36</v>
      </c>
      <c r="F25" s="45"/>
      <c r="G25" s="44">
        <v>6</v>
      </c>
      <c r="H25" s="45" t="s">
        <v>31</v>
      </c>
      <c r="I25" s="56"/>
    </row>
    <row r="26" spans="1:10" ht="31.75" customHeight="1" x14ac:dyDescent="0.3">
      <c r="A26" s="85" t="s">
        <v>161</v>
      </c>
      <c r="B26" s="156" t="s">
        <v>62</v>
      </c>
      <c r="C26" s="156"/>
      <c r="D26" s="156"/>
      <c r="E26" s="54" t="s">
        <v>39</v>
      </c>
      <c r="F26" s="45"/>
      <c r="G26" s="44">
        <v>6</v>
      </c>
      <c r="H26" s="45" t="s">
        <v>31</v>
      </c>
      <c r="I26" s="56"/>
    </row>
    <row r="27" spans="1:10" ht="31.75" customHeight="1" x14ac:dyDescent="0.3">
      <c r="A27" s="85" t="s">
        <v>162</v>
      </c>
      <c r="B27" s="156" t="s">
        <v>64</v>
      </c>
      <c r="C27" s="156"/>
      <c r="D27" s="156"/>
      <c r="E27" s="54" t="s">
        <v>28</v>
      </c>
      <c r="F27" s="45"/>
      <c r="G27" s="44">
        <v>6</v>
      </c>
      <c r="H27" s="45" t="s">
        <v>31</v>
      </c>
      <c r="I27" s="56"/>
    </row>
    <row r="28" spans="1:10" ht="20.3" customHeight="1" x14ac:dyDescent="0.3">
      <c r="A28" s="191" t="s">
        <v>68</v>
      </c>
      <c r="B28" s="191"/>
      <c r="C28" s="191"/>
      <c r="D28" s="191"/>
      <c r="E28" s="191"/>
      <c r="F28" s="191"/>
      <c r="G28" s="95">
        <f>SUM(G12:G27)</f>
        <v>132</v>
      </c>
      <c r="H28" s="93"/>
      <c r="I28" s="94"/>
    </row>
    <row r="29" spans="1:10" ht="11.45" customHeight="1" x14ac:dyDescent="0.3">
      <c r="A29" s="48"/>
      <c r="B29" s="52"/>
    </row>
    <row r="30" spans="1:10" s="65" customFormat="1" ht="20.3" customHeight="1" x14ac:dyDescent="0.35">
      <c r="A30" s="192" t="s">
        <v>116</v>
      </c>
      <c r="B30" s="193"/>
      <c r="C30" s="193"/>
      <c r="D30" s="193"/>
      <c r="E30" s="193"/>
      <c r="F30" s="193"/>
      <c r="G30" s="193"/>
      <c r="H30" s="193"/>
      <c r="I30" s="194"/>
    </row>
    <row r="31" spans="1:10" ht="19.5" customHeight="1" x14ac:dyDescent="0.3">
      <c r="A31" s="159" t="s">
        <v>207</v>
      </c>
      <c r="B31" s="160"/>
      <c r="C31" s="160"/>
      <c r="D31" s="160"/>
      <c r="E31" s="160"/>
      <c r="F31" s="160"/>
      <c r="G31" s="160"/>
      <c r="H31" s="160"/>
      <c r="I31" s="161"/>
    </row>
    <row r="32" spans="1:10" ht="48.8" customHeight="1" thickBot="1" x14ac:dyDescent="0.35">
      <c r="A32" s="46" t="s">
        <v>4</v>
      </c>
      <c r="B32" s="157" t="s">
        <v>85</v>
      </c>
      <c r="C32" s="158"/>
      <c r="D32" s="158"/>
      <c r="E32" s="47" t="s">
        <v>6</v>
      </c>
      <c r="F32" s="47" t="s">
        <v>7</v>
      </c>
      <c r="G32" s="92" t="s">
        <v>86</v>
      </c>
      <c r="H32" s="47" t="s">
        <v>8</v>
      </c>
      <c r="I32" s="47" t="s">
        <v>10</v>
      </c>
    </row>
    <row r="33" spans="1:9" ht="45" customHeight="1" x14ac:dyDescent="0.3">
      <c r="A33" s="108" t="s">
        <v>209</v>
      </c>
      <c r="B33" s="155" t="s">
        <v>210</v>
      </c>
      <c r="C33" s="155"/>
      <c r="D33" s="155"/>
      <c r="E33" s="109" t="s">
        <v>27</v>
      </c>
      <c r="F33" s="109" t="s">
        <v>211</v>
      </c>
      <c r="G33" s="109">
        <v>2</v>
      </c>
      <c r="H33" s="110" t="s">
        <v>31</v>
      </c>
      <c r="I33" s="61"/>
    </row>
    <row r="34" spans="1:9" s="90" customFormat="1" ht="45" customHeight="1" x14ac:dyDescent="0.3">
      <c r="A34" s="108" t="s">
        <v>212</v>
      </c>
      <c r="B34" s="155" t="s">
        <v>213</v>
      </c>
      <c r="C34" s="155"/>
      <c r="D34" s="155"/>
      <c r="E34" s="109" t="s">
        <v>27</v>
      </c>
      <c r="F34" s="109" t="s">
        <v>211</v>
      </c>
      <c r="G34" s="109">
        <v>2</v>
      </c>
      <c r="H34" s="110" t="s">
        <v>31</v>
      </c>
      <c r="I34" s="62"/>
    </row>
    <row r="35" spans="1:9" s="90" customFormat="1" ht="45" customHeight="1" x14ac:dyDescent="0.3">
      <c r="A35" s="108" t="s">
        <v>214</v>
      </c>
      <c r="B35" s="155" t="s">
        <v>215</v>
      </c>
      <c r="C35" s="155"/>
      <c r="D35" s="155"/>
      <c r="E35" s="109" t="s">
        <v>27</v>
      </c>
      <c r="F35" s="109" t="s">
        <v>27</v>
      </c>
      <c r="G35" s="109">
        <v>2</v>
      </c>
      <c r="H35" s="110" t="s">
        <v>31</v>
      </c>
      <c r="I35" s="62"/>
    </row>
    <row r="36" spans="1:9" s="90" customFormat="1" ht="45" customHeight="1" thickBot="1" x14ac:dyDescent="0.35">
      <c r="A36" s="108" t="s">
        <v>216</v>
      </c>
      <c r="B36" s="155" t="s">
        <v>217</v>
      </c>
      <c r="C36" s="155"/>
      <c r="D36" s="155"/>
      <c r="E36" s="109" t="s">
        <v>27</v>
      </c>
      <c r="F36" s="109" t="s">
        <v>27</v>
      </c>
      <c r="G36" s="109">
        <v>2</v>
      </c>
      <c r="H36" s="110" t="s">
        <v>31</v>
      </c>
      <c r="I36" s="62"/>
    </row>
    <row r="37" spans="1:9" s="90" customFormat="1" ht="45" customHeight="1" thickBot="1" x14ac:dyDescent="0.35">
      <c r="A37" s="88" t="e">
        <f>VLOOKUP($B37,'Vědecko-výzkumná činnost'!A:G,2,0)</f>
        <v>#N/A</v>
      </c>
      <c r="B37" s="176"/>
      <c r="C37" s="177"/>
      <c r="D37" s="178"/>
      <c r="E37" s="73" t="e">
        <f>VLOOKUP($B37,'Vědecko-výzkumná činnost'!A:G,3,0)</f>
        <v>#N/A</v>
      </c>
      <c r="F37" s="74" t="e">
        <f>VLOOKUP($B37,'Vědecko-výzkumná činnost'!A:G,4,0)</f>
        <v>#N/A</v>
      </c>
      <c r="G37" s="75" t="e">
        <f>VLOOKUP($B37,'Vědecko-výzkumná činnost'!A:G,7,0)</f>
        <v>#N/A</v>
      </c>
      <c r="H37" s="73" t="e">
        <f>VLOOKUP($B37,'Vědecko-výzkumná činnost'!A:G,6,0)</f>
        <v>#N/A</v>
      </c>
      <c r="I37" s="62"/>
    </row>
    <row r="38" spans="1:9" s="90" customFormat="1" ht="45" customHeight="1" thickBot="1" x14ac:dyDescent="0.35">
      <c r="A38" s="87" t="e">
        <f>VLOOKUP($B38,'Vědecko-výzkumná činnost'!A:G,2,0)</f>
        <v>#N/A</v>
      </c>
      <c r="B38" s="176"/>
      <c r="C38" s="177"/>
      <c r="D38" s="178"/>
      <c r="E38" s="66" t="e">
        <f>VLOOKUP($B38,'Vědecko-výzkumná činnost'!A:G,3,0)</f>
        <v>#N/A</v>
      </c>
      <c r="F38" s="67" t="e">
        <f>VLOOKUP($B38,'Vědecko-výzkumná činnost'!A:G,4,0)</f>
        <v>#N/A</v>
      </c>
      <c r="G38" s="59" t="e">
        <f>VLOOKUP($B38,'Vědecko-výzkumná činnost'!A:G,7,0)</f>
        <v>#N/A</v>
      </c>
      <c r="H38" s="66" t="e">
        <f>VLOOKUP($B38,'Vědecko-výzkumná činnost'!A:G,6,0)</f>
        <v>#N/A</v>
      </c>
      <c r="I38" s="62"/>
    </row>
    <row r="39" spans="1:9" s="90" customFormat="1" ht="45" customHeight="1" thickBot="1" x14ac:dyDescent="0.35">
      <c r="A39" s="87" t="e">
        <f>VLOOKUP($B39,'Vědecko-výzkumná činnost'!A:G,2,0)</f>
        <v>#N/A</v>
      </c>
      <c r="B39" s="176"/>
      <c r="C39" s="177"/>
      <c r="D39" s="178"/>
      <c r="E39" s="66" t="e">
        <f>VLOOKUP($B39,'Vědecko-výzkumná činnost'!A:G,3,0)</f>
        <v>#N/A</v>
      </c>
      <c r="F39" s="67" t="e">
        <f>VLOOKUP($B39,'Vědecko-výzkumná činnost'!A:G,4,0)</f>
        <v>#N/A</v>
      </c>
      <c r="G39" s="59" t="e">
        <f>VLOOKUP($B39,'Vědecko-výzkumná činnost'!A:G,7,0)</f>
        <v>#N/A</v>
      </c>
      <c r="H39" s="66" t="e">
        <f>VLOOKUP($B39,'Vědecko-výzkumná činnost'!A:G,6,0)</f>
        <v>#N/A</v>
      </c>
      <c r="I39" s="63"/>
    </row>
    <row r="40" spans="1:9" ht="20.95" customHeight="1" x14ac:dyDescent="0.3">
      <c r="A40" s="181" t="s">
        <v>68</v>
      </c>
      <c r="B40" s="182"/>
      <c r="C40" s="182"/>
      <c r="D40" s="182"/>
      <c r="E40" s="181"/>
      <c r="F40" s="181"/>
      <c r="G40" s="98">
        <f>SUMIF(G33:G39,"&gt;0")</f>
        <v>8</v>
      </c>
      <c r="H40" s="96"/>
      <c r="I40" s="97"/>
    </row>
    <row r="41" spans="1:9" ht="23.25" customHeight="1" x14ac:dyDescent="0.3">
      <c r="A41" s="52"/>
      <c r="B41" s="52"/>
    </row>
    <row r="42" spans="1:9" ht="22.75" customHeight="1" x14ac:dyDescent="0.3">
      <c r="A42" s="188" t="s">
        <v>115</v>
      </c>
      <c r="B42" s="189"/>
      <c r="C42" s="189"/>
      <c r="D42" s="189"/>
      <c r="E42" s="189"/>
      <c r="F42" s="189"/>
      <c r="G42" s="189"/>
      <c r="H42" s="189"/>
      <c r="I42" s="190"/>
    </row>
    <row r="43" spans="1:9" s="68" customFormat="1" ht="19" customHeight="1" thickBot="1" x14ac:dyDescent="0.35">
      <c r="A43" s="195" t="s">
        <v>114</v>
      </c>
      <c r="B43" s="196"/>
      <c r="C43" s="196"/>
      <c r="D43" s="196"/>
      <c r="E43" s="120"/>
      <c r="F43" s="120"/>
      <c r="G43" s="120"/>
      <c r="H43" s="120"/>
      <c r="I43" s="121"/>
    </row>
    <row r="44" spans="1:9" ht="45" customHeight="1" x14ac:dyDescent="0.3">
      <c r="A44" s="88" t="e">
        <f>VLOOKUP($B44,metodologie!A:G,2,0)</f>
        <v>#N/A</v>
      </c>
      <c r="B44" s="149"/>
      <c r="C44" s="150"/>
      <c r="D44" s="151"/>
      <c r="E44" s="73" t="e">
        <f>VLOOKUP($B44,metodologie!A:G,3,0)</f>
        <v>#N/A</v>
      </c>
      <c r="F44" s="74" t="e">
        <f>VLOOKUP($B44,metodologie!A:G,4,0)</f>
        <v>#N/A</v>
      </c>
      <c r="G44" s="75" t="e">
        <f>VLOOKUP($B44,metodologie!A:G,7,0)</f>
        <v>#N/A</v>
      </c>
      <c r="H44" s="76" t="e">
        <f>VLOOKUP($B44,metodologie!A:G,6,0)</f>
        <v>#N/A</v>
      </c>
      <c r="I44" s="77"/>
    </row>
    <row r="45" spans="1:9" ht="45" customHeight="1" x14ac:dyDescent="0.3">
      <c r="A45" s="87" t="e">
        <f>VLOOKUP($B45,metodologie!A:G,2,0)</f>
        <v>#N/A</v>
      </c>
      <c r="B45" s="173"/>
      <c r="C45" s="174"/>
      <c r="D45" s="175"/>
      <c r="E45" s="66" t="e">
        <f>VLOOKUP($B45,metodologie!A:G,3,0)</f>
        <v>#N/A</v>
      </c>
      <c r="F45" s="67" t="e">
        <f>VLOOKUP($B45,metodologie!A:G,4,0)</f>
        <v>#N/A</v>
      </c>
      <c r="G45" s="59" t="e">
        <f>VLOOKUP($B45,metodologie!A:G,7,0)</f>
        <v>#N/A</v>
      </c>
      <c r="H45" s="60" t="e">
        <f>VLOOKUP($B45,metodologie!A:G,6,0)</f>
        <v>#N/A</v>
      </c>
      <c r="I45" s="62"/>
    </row>
    <row r="46" spans="1:9" ht="45" customHeight="1" x14ac:dyDescent="0.3">
      <c r="A46" s="87" t="e">
        <f>VLOOKUP($B46,metodologie!A:G,2,0)</f>
        <v>#N/A</v>
      </c>
      <c r="B46" s="183"/>
      <c r="C46" s="184"/>
      <c r="D46" s="185"/>
      <c r="E46" s="66" t="e">
        <f>VLOOKUP($B46,metodologie!A:G,3,0)</f>
        <v>#N/A</v>
      </c>
      <c r="F46" s="67" t="e">
        <f>VLOOKUP($B46,metodologie!A:G,4,0)</f>
        <v>#N/A</v>
      </c>
      <c r="G46" s="59" t="e">
        <f>VLOOKUP($B46,metodologie!A:G,7,0)</f>
        <v>#N/A</v>
      </c>
      <c r="H46" s="60" t="e">
        <f>VLOOKUP($B46,metodologie!A:G,6,0)</f>
        <v>#N/A</v>
      </c>
      <c r="I46" s="62"/>
    </row>
    <row r="47" spans="1:9" ht="45" customHeight="1" x14ac:dyDescent="0.3">
      <c r="A47" s="87" t="e">
        <f>VLOOKUP($B47,metodologie!A:G,2,0)</f>
        <v>#N/A</v>
      </c>
      <c r="B47" s="173"/>
      <c r="C47" s="174"/>
      <c r="D47" s="175"/>
      <c r="E47" s="66" t="e">
        <f>VLOOKUP($B47,metodologie!A:G,3,0)</f>
        <v>#N/A</v>
      </c>
      <c r="F47" s="67" t="e">
        <f>VLOOKUP($B47,metodologie!A:G,4,0)</f>
        <v>#N/A</v>
      </c>
      <c r="G47" s="59" t="e">
        <f>VLOOKUP($B47,metodologie!A:G,7,0)</f>
        <v>#N/A</v>
      </c>
      <c r="H47" s="60" t="e">
        <f>VLOOKUP($B47,metodologie!A:G,6,0)</f>
        <v>#N/A</v>
      </c>
      <c r="I47" s="62"/>
    </row>
    <row r="48" spans="1:9" ht="45" customHeight="1" x14ac:dyDescent="0.3">
      <c r="A48" s="87" t="e">
        <f>VLOOKUP($B48,metodologie!A:G,2,0)</f>
        <v>#N/A</v>
      </c>
      <c r="B48" s="173"/>
      <c r="C48" s="174"/>
      <c r="D48" s="175"/>
      <c r="E48" s="66" t="e">
        <f>VLOOKUP($B48,metodologie!A:G,3,0)</f>
        <v>#N/A</v>
      </c>
      <c r="F48" s="67" t="e">
        <f>VLOOKUP($B48,metodologie!A:G,4,0)</f>
        <v>#N/A</v>
      </c>
      <c r="G48" s="59" t="e">
        <f>VLOOKUP($B48,metodologie!A:G,7,0)</f>
        <v>#N/A</v>
      </c>
      <c r="H48" s="60" t="e">
        <f>VLOOKUP($B48,metodologie!A:G,6,0)</f>
        <v>#N/A</v>
      </c>
      <c r="I48" s="62"/>
    </row>
    <row r="49" spans="1:9" ht="45" customHeight="1" thickBot="1" x14ac:dyDescent="0.35">
      <c r="A49" s="87" t="e">
        <f>VLOOKUP($B49,metodologie!A:G,2,0)</f>
        <v>#N/A</v>
      </c>
      <c r="B49" s="122"/>
      <c r="C49" s="123"/>
      <c r="D49" s="124"/>
      <c r="E49" s="66" t="e">
        <f>VLOOKUP($B49,metodologie!A:G,3,0)</f>
        <v>#N/A</v>
      </c>
      <c r="F49" s="67" t="e">
        <f>VLOOKUP($B49,metodologie!A:G,4,0)</f>
        <v>#N/A</v>
      </c>
      <c r="G49" s="59" t="e">
        <f>VLOOKUP($B49,metodologie!A:G,7,0)</f>
        <v>#N/A</v>
      </c>
      <c r="H49" s="60" t="e">
        <f>VLOOKUP($B49,metodologie!A:G,6,0)</f>
        <v>#N/A</v>
      </c>
      <c r="I49" s="63"/>
    </row>
    <row r="50" spans="1:9" ht="20.3" customHeight="1" x14ac:dyDescent="0.3">
      <c r="A50" s="179" t="s">
        <v>68</v>
      </c>
      <c r="B50" s="180"/>
      <c r="C50" s="180"/>
      <c r="D50" s="180"/>
      <c r="E50" s="179"/>
      <c r="F50" s="179"/>
      <c r="G50" s="101">
        <f>SUMIF(G44:G49,"&gt;0")</f>
        <v>0</v>
      </c>
      <c r="H50" s="99"/>
      <c r="I50" s="100"/>
    </row>
    <row r="51" spans="1:9" ht="15.75" customHeight="1" x14ac:dyDescent="0.3">
      <c r="A51" s="25"/>
      <c r="B51" s="25"/>
    </row>
    <row r="52" spans="1:9" ht="24.05" customHeight="1" x14ac:dyDescent="0.3">
      <c r="A52" s="116" t="s">
        <v>118</v>
      </c>
      <c r="B52" s="117"/>
      <c r="C52" s="117"/>
      <c r="D52" s="117"/>
      <c r="E52" s="117"/>
      <c r="F52" s="117"/>
      <c r="G52" s="117"/>
      <c r="H52" s="117"/>
      <c r="I52" s="118"/>
    </row>
    <row r="53" spans="1:9" s="68" customFormat="1" ht="24.05" customHeight="1" x14ac:dyDescent="0.3">
      <c r="A53" s="170" t="s">
        <v>117</v>
      </c>
      <c r="B53" s="171"/>
      <c r="C53" s="171"/>
      <c r="D53" s="171"/>
      <c r="E53" s="171"/>
      <c r="F53" s="171"/>
      <c r="G53" s="171"/>
      <c r="H53" s="171"/>
      <c r="I53" s="172"/>
    </row>
    <row r="54" spans="1:9" ht="46" customHeight="1" thickBot="1" x14ac:dyDescent="0.35">
      <c r="A54" s="78" t="s">
        <v>4</v>
      </c>
      <c r="B54" s="197" t="s">
        <v>85</v>
      </c>
      <c r="C54" s="187"/>
      <c r="D54" s="187"/>
      <c r="E54" s="79" t="s">
        <v>6</v>
      </c>
      <c r="F54" s="79" t="s">
        <v>7</v>
      </c>
      <c r="G54" s="79" t="s">
        <v>86</v>
      </c>
      <c r="H54" s="79" t="s">
        <v>8</v>
      </c>
      <c r="I54" s="28" t="s">
        <v>10</v>
      </c>
    </row>
    <row r="55" spans="1:9" ht="45" customHeight="1" x14ac:dyDescent="0.3">
      <c r="A55" s="87" t="e">
        <f>VLOOKUP($B55,specializace!A:G,2,0)</f>
        <v>#N/A</v>
      </c>
      <c r="B55" s="149"/>
      <c r="C55" s="150"/>
      <c r="D55" s="151"/>
      <c r="E55" s="66" t="e">
        <f>VLOOKUP($B55,specializace!A:G,3,0)</f>
        <v>#N/A</v>
      </c>
      <c r="F55" s="67" t="e">
        <f>VLOOKUP($B55,specializace!A:G,4,0)</f>
        <v>#N/A</v>
      </c>
      <c r="G55" s="59" t="e">
        <f>VLOOKUP($B55,specializace!A:G,7,0)</f>
        <v>#N/A</v>
      </c>
      <c r="H55" s="60" t="e">
        <f>VLOOKUP($B55,specializace!A:G,6,0)</f>
        <v>#N/A</v>
      </c>
      <c r="I55" s="55"/>
    </row>
    <row r="56" spans="1:9" ht="45" customHeight="1" x14ac:dyDescent="0.3">
      <c r="A56" s="87" t="e">
        <f>VLOOKUP($B56,specializace!A:G,2,0)</f>
        <v>#N/A</v>
      </c>
      <c r="B56" s="173"/>
      <c r="C56" s="174"/>
      <c r="D56" s="175"/>
      <c r="E56" s="66" t="e">
        <f>VLOOKUP($B56,specializace!A:G,3,0)</f>
        <v>#N/A</v>
      </c>
      <c r="F56" s="67" t="e">
        <f>VLOOKUP($B56,specializace!A:G,4,0)</f>
        <v>#N/A</v>
      </c>
      <c r="G56" s="59" t="e">
        <f>VLOOKUP($B56,specializace!A:G,7,0)</f>
        <v>#N/A</v>
      </c>
      <c r="H56" s="60" t="e">
        <f>VLOOKUP($B56,specializace!A:G,6,0)</f>
        <v>#N/A</v>
      </c>
      <c r="I56" s="56"/>
    </row>
    <row r="57" spans="1:9" ht="45" customHeight="1" x14ac:dyDescent="0.3">
      <c r="A57" s="87" t="e">
        <f>VLOOKUP($B57,specializace!A:G,2,0)</f>
        <v>#N/A</v>
      </c>
      <c r="B57" s="183"/>
      <c r="C57" s="184"/>
      <c r="D57" s="185"/>
      <c r="E57" s="66" t="e">
        <f>VLOOKUP($B57,specializace!A:G,3,0)</f>
        <v>#N/A</v>
      </c>
      <c r="F57" s="67" t="e">
        <f>VLOOKUP($B57,specializace!A:G,4,0)</f>
        <v>#N/A</v>
      </c>
      <c r="G57" s="59" t="e">
        <f>VLOOKUP($B57,specializace!A:G,7,0)</f>
        <v>#N/A</v>
      </c>
      <c r="H57" s="60" t="e">
        <f>VLOOKUP($B57,specializace!A:G,6,0)</f>
        <v>#N/A</v>
      </c>
      <c r="I57" s="56"/>
    </row>
    <row r="58" spans="1:9" ht="45" customHeight="1" x14ac:dyDescent="0.3">
      <c r="A58" s="87" t="e">
        <f>VLOOKUP($B58,specializace!A:G,2,0)</f>
        <v>#N/A</v>
      </c>
      <c r="B58" s="173"/>
      <c r="C58" s="174"/>
      <c r="D58" s="175"/>
      <c r="E58" s="66" t="e">
        <f>VLOOKUP($B58,specializace!A:G,3,0)</f>
        <v>#N/A</v>
      </c>
      <c r="F58" s="67" t="e">
        <f>VLOOKUP($B58,specializace!A:G,4,0)</f>
        <v>#N/A</v>
      </c>
      <c r="G58" s="59" t="e">
        <f>VLOOKUP($B58,specializace!A:G,7,0)</f>
        <v>#N/A</v>
      </c>
      <c r="H58" s="60" t="e">
        <f>VLOOKUP($B58,specializace!A:G,6,0)</f>
        <v>#N/A</v>
      </c>
      <c r="I58" s="56"/>
    </row>
    <row r="59" spans="1:9" ht="45" customHeight="1" x14ac:dyDescent="0.3">
      <c r="A59" s="87" t="e">
        <f>VLOOKUP($B59,specializace!A:G,2,0)</f>
        <v>#N/A</v>
      </c>
      <c r="B59" s="173"/>
      <c r="C59" s="174"/>
      <c r="D59" s="175"/>
      <c r="E59" s="66" t="e">
        <f>VLOOKUP($B59,specializace!A:G,3,0)</f>
        <v>#N/A</v>
      </c>
      <c r="F59" s="67" t="e">
        <f>VLOOKUP($B59,specializace!A:G,4,0)</f>
        <v>#N/A</v>
      </c>
      <c r="G59" s="59" t="e">
        <f>VLOOKUP($B59,specializace!A:G,7,0)</f>
        <v>#N/A</v>
      </c>
      <c r="H59" s="60" t="e">
        <f>VLOOKUP($B59,specializace!A:G,6,0)</f>
        <v>#N/A</v>
      </c>
      <c r="I59" s="56"/>
    </row>
    <row r="60" spans="1:9" ht="45" customHeight="1" thickBot="1" x14ac:dyDescent="0.35">
      <c r="A60" s="87" t="e">
        <f>VLOOKUP($B60,specializace!A:G,2,0)</f>
        <v>#N/A</v>
      </c>
      <c r="B60" s="122"/>
      <c r="C60" s="123"/>
      <c r="D60" s="124"/>
      <c r="E60" s="66" t="e">
        <f>VLOOKUP($B60,specializace!A:G,3,0)</f>
        <v>#N/A</v>
      </c>
      <c r="F60" s="67" t="e">
        <f>VLOOKUP($B60,specializace!A:G,4,0)</f>
        <v>#N/A</v>
      </c>
      <c r="G60" s="59" t="e">
        <f>VLOOKUP($B60,specializace!A:G,7,0)</f>
        <v>#N/A</v>
      </c>
      <c r="H60" s="60" t="e">
        <f>VLOOKUP($B60,specializace!A:G,6,0)</f>
        <v>#N/A</v>
      </c>
      <c r="I60" s="57"/>
    </row>
    <row r="61" spans="1:9" ht="20.3" customHeight="1" x14ac:dyDescent="0.3">
      <c r="A61" s="142" t="s">
        <v>68</v>
      </c>
      <c r="B61" s="143"/>
      <c r="C61" s="143"/>
      <c r="D61" s="143"/>
      <c r="E61" s="142"/>
      <c r="F61" s="142"/>
      <c r="G61" s="104">
        <f>SUMIF(G55:G60,"&gt;0")</f>
        <v>0</v>
      </c>
      <c r="H61" s="102"/>
      <c r="I61" s="103"/>
    </row>
    <row r="62" spans="1:9" ht="15.75" customHeight="1" x14ac:dyDescent="0.3">
      <c r="A62" s="52"/>
      <c r="B62" s="52"/>
    </row>
    <row r="63" spans="1:9" ht="24.75" customHeight="1" x14ac:dyDescent="0.3">
      <c r="A63" s="198" t="s">
        <v>119</v>
      </c>
      <c r="B63" s="199"/>
      <c r="C63" s="199"/>
      <c r="D63" s="199"/>
      <c r="E63" s="199"/>
      <c r="F63" s="199"/>
      <c r="G63" s="199"/>
      <c r="H63" s="199"/>
      <c r="I63" s="200"/>
    </row>
    <row r="64" spans="1:9" ht="19.5" customHeight="1" x14ac:dyDescent="0.3">
      <c r="A64" s="119" t="s">
        <v>120</v>
      </c>
      <c r="B64" s="120"/>
      <c r="C64" s="120"/>
      <c r="D64" s="120"/>
      <c r="E64" s="120"/>
      <c r="F64" s="120"/>
      <c r="G64" s="120"/>
      <c r="H64" s="120"/>
      <c r="I64" s="121"/>
    </row>
    <row r="65" spans="1:10" ht="45" customHeight="1" thickBot="1" x14ac:dyDescent="0.35">
      <c r="A65" s="80" t="s">
        <v>4</v>
      </c>
      <c r="B65" s="186" t="s">
        <v>85</v>
      </c>
      <c r="C65" s="187"/>
      <c r="D65" s="187"/>
      <c r="E65" s="29" t="s">
        <v>6</v>
      </c>
      <c r="F65" s="29" t="s">
        <v>7</v>
      </c>
      <c r="G65" s="29" t="s">
        <v>86</v>
      </c>
      <c r="H65" s="29" t="s">
        <v>8</v>
      </c>
      <c r="I65" s="30" t="s">
        <v>10</v>
      </c>
    </row>
    <row r="66" spans="1:10" ht="45" customHeight="1" x14ac:dyDescent="0.3">
      <c r="A66" s="87" t="e">
        <f>VLOOKUP($B66,Fakultativní!A:G,2,0)</f>
        <v>#N/A</v>
      </c>
      <c r="B66" s="149"/>
      <c r="C66" s="150"/>
      <c r="D66" s="151"/>
      <c r="E66" s="66" t="e">
        <f>VLOOKUP($B66,Fakultativní!A:G,3,0)</f>
        <v>#N/A</v>
      </c>
      <c r="F66" s="67" t="e">
        <f>VLOOKUP($B66,Fakultativní!A:G,4,0)</f>
        <v>#N/A</v>
      </c>
      <c r="G66" s="59" t="e">
        <f>VLOOKUP($B66,Fakultativní!A:G,7,0)</f>
        <v>#N/A</v>
      </c>
      <c r="H66" s="60" t="e">
        <f>VLOOKUP($B66,Fakultativní!A:G,6,0)</f>
        <v>#N/A</v>
      </c>
      <c r="I66" s="55"/>
    </row>
    <row r="67" spans="1:10" ht="45" customHeight="1" x14ac:dyDescent="0.3">
      <c r="A67" s="87" t="e">
        <f>VLOOKUP($B67,Fakultativní!A:G,2,0)</f>
        <v>#N/A</v>
      </c>
      <c r="B67" s="173"/>
      <c r="C67" s="174"/>
      <c r="D67" s="175"/>
      <c r="E67" s="66" t="e">
        <f>VLOOKUP($B67,Fakultativní!A:G,3,0)</f>
        <v>#N/A</v>
      </c>
      <c r="F67" s="67" t="e">
        <f>VLOOKUP($B67,Fakultativní!A:G,4,0)</f>
        <v>#N/A</v>
      </c>
      <c r="G67" s="59" t="e">
        <f>VLOOKUP($B67,Fakultativní!A:G,7,0)</f>
        <v>#N/A</v>
      </c>
      <c r="H67" s="60" t="e">
        <f>VLOOKUP($B67,Fakultativní!A:G,6,0)</f>
        <v>#N/A</v>
      </c>
      <c r="I67" s="56"/>
    </row>
    <row r="68" spans="1:10" ht="45" customHeight="1" x14ac:dyDescent="0.3">
      <c r="A68" s="87" t="e">
        <f>VLOOKUP($B68,Fakultativní!A:G,2,0)</f>
        <v>#N/A</v>
      </c>
      <c r="B68" s="173"/>
      <c r="C68" s="174"/>
      <c r="D68" s="175"/>
      <c r="E68" s="66" t="e">
        <f>VLOOKUP($B68,Fakultativní!A:G,3,0)</f>
        <v>#N/A</v>
      </c>
      <c r="F68" s="67" t="e">
        <f>VLOOKUP($B68,Fakultativní!A:G,4,0)</f>
        <v>#N/A</v>
      </c>
      <c r="G68" s="59" t="e">
        <f>VLOOKUP($B68,Fakultativní!A:G,7,0)</f>
        <v>#N/A</v>
      </c>
      <c r="H68" s="60" t="e">
        <f>VLOOKUP($B68,Fakultativní!A:G,6,0)</f>
        <v>#N/A</v>
      </c>
      <c r="I68" s="56"/>
    </row>
    <row r="69" spans="1:10" ht="45" customHeight="1" x14ac:dyDescent="0.3">
      <c r="A69" s="87" t="e">
        <f>VLOOKUP($B69,Fakultativní!A:G,2,0)</f>
        <v>#N/A</v>
      </c>
      <c r="B69" s="173"/>
      <c r="C69" s="174"/>
      <c r="D69" s="175"/>
      <c r="E69" s="66" t="e">
        <f>VLOOKUP($B69,Fakultativní!A:G,3,0)</f>
        <v>#N/A</v>
      </c>
      <c r="F69" s="67" t="e">
        <f>VLOOKUP($B69,Fakultativní!A:G,4,0)</f>
        <v>#N/A</v>
      </c>
      <c r="G69" s="59" t="e">
        <f>VLOOKUP($B69,Fakultativní!A:G,7,0)</f>
        <v>#N/A</v>
      </c>
      <c r="H69" s="60" t="e">
        <f>VLOOKUP($B69,Fakultativní!A:G,6,0)</f>
        <v>#N/A</v>
      </c>
      <c r="I69" s="56"/>
    </row>
    <row r="70" spans="1:10" ht="45" customHeight="1" x14ac:dyDescent="0.3">
      <c r="A70" s="87" t="e">
        <f>VLOOKUP($B70,Fakultativní!A:G,2,0)</f>
        <v>#N/A</v>
      </c>
      <c r="B70" s="173"/>
      <c r="C70" s="174"/>
      <c r="D70" s="175"/>
      <c r="E70" s="66" t="e">
        <f>VLOOKUP($B70,Fakultativní!A:G,3,0)</f>
        <v>#N/A</v>
      </c>
      <c r="F70" s="67" t="e">
        <f>VLOOKUP($B70,Fakultativní!A:G,4,0)</f>
        <v>#N/A</v>
      </c>
      <c r="G70" s="59" t="e">
        <f>VLOOKUP($B70,Fakultativní!A:G,7,0)</f>
        <v>#N/A</v>
      </c>
      <c r="H70" s="60" t="e">
        <f>VLOOKUP($B70,Fakultativní!A:G,6,0)</f>
        <v>#N/A</v>
      </c>
      <c r="I70" s="56"/>
    </row>
    <row r="71" spans="1:10" ht="45" customHeight="1" thickBot="1" x14ac:dyDescent="0.35">
      <c r="A71" s="87" t="e">
        <f>VLOOKUP($B71,Fakultativní!A:G,2,0)</f>
        <v>#N/A</v>
      </c>
      <c r="B71" s="122"/>
      <c r="C71" s="123"/>
      <c r="D71" s="124"/>
      <c r="E71" s="66" t="e">
        <f>VLOOKUP($B71,Fakultativní!A:G,3,0)</f>
        <v>#N/A</v>
      </c>
      <c r="F71" s="67" t="e">
        <f>VLOOKUP($B71,Fakultativní!A:G,4,0)</f>
        <v>#N/A</v>
      </c>
      <c r="G71" s="59" t="e">
        <f>VLOOKUP($B71,Fakultativní!A:G,7,0)</f>
        <v>#N/A</v>
      </c>
      <c r="H71" s="60" t="e">
        <f>VLOOKUP($B71,Fakultativní!A:G,6,0)</f>
        <v>#N/A</v>
      </c>
      <c r="I71" s="57"/>
    </row>
    <row r="72" spans="1:10" ht="20.95" customHeight="1" x14ac:dyDescent="0.3">
      <c r="A72" s="140" t="s">
        <v>68</v>
      </c>
      <c r="B72" s="141"/>
      <c r="C72" s="141"/>
      <c r="D72" s="141"/>
      <c r="E72" s="140"/>
      <c r="F72" s="140"/>
      <c r="G72" s="107">
        <f>SUMIF(G66:G71,"&gt;0")</f>
        <v>0</v>
      </c>
      <c r="H72" s="105"/>
      <c r="I72" s="106"/>
    </row>
    <row r="73" spans="1:10" ht="18.649999999999999" customHeight="1" x14ac:dyDescent="0.3">
      <c r="A73" s="27"/>
      <c r="B73" s="27"/>
      <c r="C73" s="27"/>
      <c r="D73" s="27"/>
      <c r="E73" s="27"/>
      <c r="F73" s="27"/>
      <c r="G73" s="27"/>
      <c r="H73" s="27"/>
      <c r="I73" s="27"/>
    </row>
    <row r="74" spans="1:10" ht="20.95" customHeight="1" x14ac:dyDescent="0.3">
      <c r="A74" s="201" t="s">
        <v>93</v>
      </c>
      <c r="B74" s="202"/>
      <c r="C74" s="202"/>
      <c r="D74" s="202"/>
      <c r="E74" s="202"/>
      <c r="F74" s="202"/>
      <c r="G74" s="137">
        <f>G72+G61+G50+G40+G28</f>
        <v>140</v>
      </c>
      <c r="H74" s="138"/>
      <c r="I74" s="139"/>
    </row>
    <row r="75" spans="1:10" ht="18.649999999999999" customHeight="1" x14ac:dyDescent="0.3">
      <c r="A75" s="27"/>
      <c r="B75" s="27"/>
      <c r="C75" s="27"/>
      <c r="D75" s="27"/>
      <c r="E75" s="27"/>
      <c r="F75" s="27"/>
      <c r="G75" s="27"/>
      <c r="H75" s="27"/>
      <c r="I75" s="27"/>
    </row>
    <row r="76" spans="1:10" ht="55.15" customHeight="1" x14ac:dyDescent="0.3">
      <c r="A76" s="125" t="s">
        <v>94</v>
      </c>
      <c r="B76" s="126"/>
      <c r="C76" s="126"/>
      <c r="D76" s="126"/>
      <c r="E76" s="126"/>
      <c r="F76" s="126"/>
      <c r="G76" s="126"/>
      <c r="H76" s="126"/>
      <c r="I76" s="126"/>
      <c r="J76" s="69"/>
    </row>
    <row r="77" spans="1:10" ht="130.1" customHeight="1" x14ac:dyDescent="0.3">
      <c r="A77" s="31"/>
      <c r="B77" s="115" t="s">
        <v>208</v>
      </c>
      <c r="C77" s="115"/>
      <c r="D77" s="115"/>
      <c r="E77" s="115"/>
      <c r="F77" s="115"/>
      <c r="G77" s="115"/>
      <c r="H77" s="115"/>
      <c r="I77" s="115"/>
      <c r="J77" s="70"/>
    </row>
    <row r="78" spans="1:10" ht="16.55" customHeight="1" x14ac:dyDescent="0.3">
      <c r="A78" s="31"/>
      <c r="B78" s="31"/>
      <c r="C78" s="49"/>
      <c r="J78" s="70"/>
    </row>
    <row r="79" spans="1:10" ht="24.75" customHeight="1" thickBot="1" x14ac:dyDescent="0.35">
      <c r="A79" s="114" t="s">
        <v>105</v>
      </c>
      <c r="B79" s="114"/>
      <c r="C79" s="114"/>
      <c r="D79" s="114"/>
      <c r="E79" s="114"/>
      <c r="F79" s="114"/>
      <c r="G79" s="114"/>
      <c r="H79" s="114"/>
      <c r="I79" s="114"/>
      <c r="J79" s="70"/>
    </row>
    <row r="80" spans="1:10" ht="27" customHeight="1" thickBot="1" x14ac:dyDescent="0.35">
      <c r="A80" s="32"/>
      <c r="B80" s="51" t="s">
        <v>95</v>
      </c>
      <c r="C80" s="127" t="s">
        <v>106</v>
      </c>
      <c r="D80" s="127"/>
      <c r="E80" s="127"/>
      <c r="F80" s="127"/>
      <c r="G80" s="127"/>
      <c r="H80" s="127"/>
      <c r="I80" s="128"/>
      <c r="J80" s="58"/>
    </row>
    <row r="81" spans="1:9" ht="90.65" customHeight="1" x14ac:dyDescent="0.3">
      <c r="A81" s="33" t="s">
        <v>96</v>
      </c>
      <c r="B81" s="34"/>
      <c r="C81" s="129"/>
      <c r="D81" s="129"/>
      <c r="E81" s="129"/>
      <c r="F81" s="129"/>
      <c r="G81" s="129"/>
      <c r="H81" s="129"/>
      <c r="I81" s="130"/>
    </row>
    <row r="82" spans="1:9" ht="90.65" customHeight="1" x14ac:dyDescent="0.3">
      <c r="A82" s="35" t="s">
        <v>97</v>
      </c>
      <c r="B82" s="36"/>
      <c r="C82" s="131"/>
      <c r="D82" s="131"/>
      <c r="E82" s="131"/>
      <c r="F82" s="131"/>
      <c r="G82" s="131"/>
      <c r="H82" s="131"/>
      <c r="I82" s="132"/>
    </row>
    <row r="83" spans="1:9" ht="90.65" customHeight="1" x14ac:dyDescent="0.3">
      <c r="A83" s="35" t="s">
        <v>98</v>
      </c>
      <c r="B83" s="36"/>
      <c r="C83" s="131"/>
      <c r="D83" s="131"/>
      <c r="E83" s="131"/>
      <c r="F83" s="131"/>
      <c r="G83" s="131"/>
      <c r="H83" s="131"/>
      <c r="I83" s="132"/>
    </row>
    <row r="84" spans="1:9" ht="90.65" customHeight="1" thickBot="1" x14ac:dyDescent="0.35">
      <c r="A84" s="37" t="s">
        <v>99</v>
      </c>
      <c r="B84" s="38"/>
      <c r="C84" s="135"/>
      <c r="D84" s="135"/>
      <c r="E84" s="135"/>
      <c r="F84" s="135"/>
      <c r="G84" s="135"/>
      <c r="H84" s="135"/>
      <c r="I84" s="136"/>
    </row>
    <row r="85" spans="1:9" ht="33.049999999999997" customHeight="1" thickBot="1" x14ac:dyDescent="0.4">
      <c r="A85" s="133" t="s">
        <v>107</v>
      </c>
      <c r="B85" s="134"/>
      <c r="C85" s="134"/>
      <c r="D85" s="134"/>
      <c r="E85" s="134"/>
      <c r="F85" s="134"/>
      <c r="G85" s="134"/>
      <c r="H85" s="134"/>
      <c r="I85" s="134"/>
    </row>
    <row r="86" spans="1:9" ht="146.15" customHeight="1" thickBot="1" x14ac:dyDescent="0.35">
      <c r="A86" s="111"/>
      <c r="B86" s="112"/>
      <c r="C86" s="112"/>
      <c r="D86" s="112"/>
      <c r="E86" s="112"/>
      <c r="F86" s="112"/>
      <c r="G86" s="112"/>
      <c r="H86" s="112"/>
      <c r="I86" s="113"/>
    </row>
    <row r="87" spans="1:9" ht="18" customHeight="1" x14ac:dyDescent="0.3">
      <c r="A87" s="52"/>
      <c r="B87" s="52"/>
    </row>
    <row r="88" spans="1:9" ht="16.55" customHeight="1" x14ac:dyDescent="0.3">
      <c r="A88" s="52"/>
      <c r="B88" s="52"/>
    </row>
    <row r="89" spans="1:9" ht="17.2" customHeight="1" x14ac:dyDescent="0.3">
      <c r="A89" s="52"/>
      <c r="B89" s="52"/>
    </row>
    <row r="90" spans="1:9" ht="16.55" customHeight="1" x14ac:dyDescent="0.3">
      <c r="A90" s="39"/>
      <c r="B90" s="39" t="s">
        <v>100</v>
      </c>
      <c r="C90" s="39"/>
      <c r="D90" s="40"/>
      <c r="E90" s="41"/>
    </row>
    <row r="91" spans="1:9" ht="15.75" customHeight="1" x14ac:dyDescent="0.3">
      <c r="A91" s="25"/>
      <c r="B91" s="25"/>
      <c r="C91" s="42"/>
    </row>
    <row r="92" spans="1:9" ht="30.8" customHeight="1" x14ac:dyDescent="0.3">
      <c r="A92" s="39"/>
      <c r="B92" s="39" t="s">
        <v>101</v>
      </c>
      <c r="C92" s="39"/>
      <c r="D92" s="40"/>
      <c r="E92" s="41"/>
    </row>
    <row r="93" spans="1:9" ht="34.549999999999997" customHeight="1" x14ac:dyDescent="0.3">
      <c r="A93" s="25"/>
      <c r="B93" s="25"/>
      <c r="C93" s="42"/>
    </row>
    <row r="94" spans="1:9" ht="28" customHeight="1" x14ac:dyDescent="0.3">
      <c r="A94" s="39"/>
      <c r="B94" s="39" t="s">
        <v>102</v>
      </c>
      <c r="C94" s="39"/>
      <c r="D94" s="40"/>
      <c r="E94" s="41"/>
    </row>
    <row r="95" spans="1:9" ht="15.75" customHeight="1" x14ac:dyDescent="0.3">
      <c r="A95" s="25"/>
      <c r="B95" s="25"/>
      <c r="C95" s="42"/>
    </row>
    <row r="96" spans="1:9" ht="28" customHeight="1" x14ac:dyDescent="0.3">
      <c r="A96" s="39"/>
      <c r="B96" s="39" t="s">
        <v>103</v>
      </c>
      <c r="C96" s="39"/>
      <c r="D96" s="40"/>
      <c r="E96" s="41"/>
    </row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  <row r="1002" ht="15.75" customHeight="1" x14ac:dyDescent="0.3"/>
    <row r="1003" ht="15.75" customHeight="1" x14ac:dyDescent="0.3"/>
  </sheetData>
  <sheetProtection algorithmName="SHA-512" hashValue="wGxyf0lVAMovvSuTM0igV1Al2eK47IG7c1p2/JgljS7q60fTGIaTXfO8XlJbYvjfHMCzdsP7D1WkEhZzUflavA==" saltValue="9fEOMxxjp80J3fhS/2mY8A==" spinCount="100000" sheet="1" selectLockedCells="1"/>
  <mergeCells count="76">
    <mergeCell ref="B66:D66"/>
    <mergeCell ref="B67:D67"/>
    <mergeCell ref="B34:D34"/>
    <mergeCell ref="B35:D35"/>
    <mergeCell ref="B36:D36"/>
    <mergeCell ref="B37:D37"/>
    <mergeCell ref="B69:D69"/>
    <mergeCell ref="A74:F74"/>
    <mergeCell ref="B68:D68"/>
    <mergeCell ref="B70:D70"/>
    <mergeCell ref="B71:D71"/>
    <mergeCell ref="B56:D56"/>
    <mergeCell ref="B26:D26"/>
    <mergeCell ref="B65:D65"/>
    <mergeCell ref="A42:I42"/>
    <mergeCell ref="A28:F28"/>
    <mergeCell ref="A30:I30"/>
    <mergeCell ref="A43:I43"/>
    <mergeCell ref="B58:D58"/>
    <mergeCell ref="B59:D59"/>
    <mergeCell ref="B54:D54"/>
    <mergeCell ref="B57:D57"/>
    <mergeCell ref="A63:I63"/>
    <mergeCell ref="B17:D17"/>
    <mergeCell ref="B20:D20"/>
    <mergeCell ref="B22:D22"/>
    <mergeCell ref="B21:D21"/>
    <mergeCell ref="A53:I53"/>
    <mergeCell ref="B44:D44"/>
    <mergeCell ref="B45:D45"/>
    <mergeCell ref="B39:D39"/>
    <mergeCell ref="B38:D38"/>
    <mergeCell ref="A50:F50"/>
    <mergeCell ref="A40:F40"/>
    <mergeCell ref="B48:D48"/>
    <mergeCell ref="B49:D49"/>
    <mergeCell ref="B46:D46"/>
    <mergeCell ref="B47:D47"/>
    <mergeCell ref="B19:D19"/>
    <mergeCell ref="B11:D11"/>
    <mergeCell ref="B12:D12"/>
    <mergeCell ref="B13:D13"/>
    <mergeCell ref="B14:D14"/>
    <mergeCell ref="B15:D15"/>
    <mergeCell ref="A7:I7"/>
    <mergeCell ref="A1:I1"/>
    <mergeCell ref="B4:I4"/>
    <mergeCell ref="B3:I3"/>
    <mergeCell ref="B55:D55"/>
    <mergeCell ref="A9:I9"/>
    <mergeCell ref="C6:I6"/>
    <mergeCell ref="B33:D33"/>
    <mergeCell ref="B27:D27"/>
    <mergeCell ref="B32:D32"/>
    <mergeCell ref="A31:I31"/>
    <mergeCell ref="B16:D16"/>
    <mergeCell ref="B18:D18"/>
    <mergeCell ref="B23:D23"/>
    <mergeCell ref="B24:D24"/>
    <mergeCell ref="B25:D25"/>
    <mergeCell ref="A86:I86"/>
    <mergeCell ref="A79:I79"/>
    <mergeCell ref="B77:I77"/>
    <mergeCell ref="A52:I52"/>
    <mergeCell ref="A64:I64"/>
    <mergeCell ref="B60:D60"/>
    <mergeCell ref="A76:I76"/>
    <mergeCell ref="C80:I80"/>
    <mergeCell ref="C81:I81"/>
    <mergeCell ref="C82:I82"/>
    <mergeCell ref="A85:I85"/>
    <mergeCell ref="C83:I83"/>
    <mergeCell ref="C84:I84"/>
    <mergeCell ref="G74:I74"/>
    <mergeCell ref="A72:F72"/>
    <mergeCell ref="A61:F61"/>
  </mergeCells>
  <conditionalFormatting sqref="I33 I55:I60 I66:I71 I44:I49 I23:I27">
    <cfRule type="notContainsBlanks" dxfId="7" priority="154">
      <formula>LEN(TRIM(I23))&gt;0</formula>
    </cfRule>
    <cfRule type="expression" dxfId="6" priority="155" stopIfTrue="1">
      <formula>$B23&gt;0</formula>
    </cfRule>
  </conditionalFormatting>
  <conditionalFormatting sqref="E33:H33 A44:A49 E44:H49 A55:A60 E55:H60 A66:A71 E66:H71 A33">
    <cfRule type="containsErrors" dxfId="5" priority="156">
      <formula>ISERROR(A33)</formula>
    </cfRule>
  </conditionalFormatting>
  <conditionalFormatting sqref="B3:I4 B5">
    <cfRule type="containsBlanks" dxfId="4" priority="7">
      <formula>LEN(TRIM(B3))=0</formula>
    </cfRule>
  </conditionalFormatting>
  <conditionalFormatting sqref="I34:I39">
    <cfRule type="notContainsBlanks" dxfId="3" priority="1">
      <formula>LEN(TRIM(I34))&gt;0</formula>
    </cfRule>
    <cfRule type="expression" dxfId="2" priority="2" stopIfTrue="1">
      <formula>$B34&gt;0</formula>
    </cfRule>
  </conditionalFormatting>
  <conditionalFormatting sqref="E34:H39 A34:A39">
    <cfRule type="containsErrors" dxfId="1" priority="3">
      <formula>ISERROR(A34)</formula>
    </cfRule>
  </conditionalFormatting>
  <printOptions horizontalCentered="1"/>
  <pageMargins left="0.16" right="0.16" top="0.39370078740157483" bottom="0.52" header="0.31496062992125984" footer="0.23"/>
  <pageSetup paperSize="9" scale="94" fitToHeight="0" orientation="portrait" r:id="rId1"/>
  <headerFooter>
    <oddFooter>Stránka &amp;P z &amp;N</oddFooter>
  </headerFooter>
  <rowBreaks count="4" manualBreakCount="4">
    <brk id="28" max="8" man="1"/>
    <brk id="51" max="8" man="1"/>
    <brk id="75" max="8" man="1"/>
    <brk id="84" max="8" man="1"/>
  </rowBreaks>
  <ignoredErrors>
    <ignoredError sqref="A41:I43 I68:I71 B68:D71 I56:I60 I55 A61:I61 I45:I49 A50:I51 A45:A49 A56:A60 E45:H49 A66 A55 E55:H55 E56:H60 A67:A71 E67:H71 E66:H66 A52:I54 A62:I65 A40:F40 H40:I40" evalError="1"/>
  </ignoredErrors>
  <extLst>
    <ext xmlns:x14="http://schemas.microsoft.com/office/spreadsheetml/2009/9/main" uri="{CCE6A557-97BC-4b89-ADB6-D9C93CAAB3DF}">
      <x14:dataValidations xmlns:xm="http://schemas.microsoft.com/office/excel/2006/main" xWindow="517" yWindow="846" count="5">
        <x14:dataValidation type="list" allowBlank="1" showInputMessage="1" showErrorMessage="1" prompt="Vyberte hodnotu z rozevíracího seznamu buňky">
          <x14:formula1>
            <xm:f>List2!$A$2:$A$5</xm:f>
          </x14:formula1>
          <xm:sqref>I55:I60 I23:I27 I44:I49 I66:I71 I33:I39</xm:sqref>
        </x14:dataValidation>
        <x14:dataValidation type="list" allowBlank="1" showInputMessage="1" showErrorMessage="1" prompt="Vyberte hodnotu z rozevíracího seznamu buňky._x000a_Zapsání nového předmětu je možné pouze po schválení oborovou radou v rámci upřesnění ISP na speciálním formuláři. Více informací u referentky DSP paní Jitky Ambrozové.">
          <x14:formula1>
            <xm:f>metodologie!$A$2:$A$10</xm:f>
          </x14:formula1>
          <xm:sqref>B44:D49</xm:sqref>
        </x14:dataValidation>
        <x14:dataValidation type="list" allowBlank="1" showInputMessage="1" showErrorMessage="1" prompt="Vyberte hodnotu z rozevíracího seznamu buňky._x000a_Zapsání nového předmětu je možné pouze po schválení oborovou radou v rámci upřesnění ISP na speciálním formuláři. Více informací u referentky DSP paní Jitky Ambrozové.">
          <x14:formula1>
            <xm:f>Fakultativní!$A$2:$A$7</xm:f>
          </x14:formula1>
          <xm:sqref>B66:D71</xm:sqref>
        </x14:dataValidation>
        <x14:dataValidation type="list" showInputMessage="1" showErrorMessage="1" prompt="Vyberte hodnotu z rozevíracího seznamu buňky._x000a_Zapsání nového předmětu je možné pouze po schválení oborovou radou v rámci upřesnění ISP na speciálním formuláři. Více informací u referentky DSP paní Jitky Ambrozové.">
          <x14:formula1>
            <xm:f>specializace!$A$2:$A$24</xm:f>
          </x14:formula1>
          <xm:sqref>B55:D60</xm:sqref>
        </x14:dataValidation>
        <x14:dataValidation type="list" allowBlank="1" showInputMessage="1" showErrorMessage="1" prompt="Vyberte hodnotu z rozevíracího seznamu buňky._x000a_Zapsání nového předmětu je možné pouze po schválení oborovou radou v rámci upřesnění ISP na speciálním formuláři. Více informací u referentky DSP paní Jitky Ambrozové.">
          <x14:formula1>
            <xm:f>'Vědecko-výzkumná činnost'!$A$2:$A4</xm:f>
          </x14:formula1>
          <xm:sqref>B37:D39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>
      <selection activeCell="B64" sqref="B64:D64"/>
    </sheetView>
  </sheetViews>
  <sheetFormatPr defaultColWidth="14.44140625" defaultRowHeight="15.05" customHeight="1" x14ac:dyDescent="0.3"/>
  <cols>
    <col min="1" max="26" width="8.6640625" customWidth="1"/>
  </cols>
  <sheetData>
    <row r="1" spans="1:3" x14ac:dyDescent="0.3">
      <c r="A1" t="s">
        <v>11</v>
      </c>
      <c r="B1" t="s">
        <v>12</v>
      </c>
      <c r="C1" t="s">
        <v>13</v>
      </c>
    </row>
    <row r="2" spans="1:3" x14ac:dyDescent="0.3">
      <c r="A2" t="s">
        <v>14</v>
      </c>
      <c r="B2" t="s">
        <v>15</v>
      </c>
      <c r="C2">
        <v>1</v>
      </c>
    </row>
    <row r="3" spans="1:3" x14ac:dyDescent="0.3">
      <c r="A3" t="s">
        <v>16</v>
      </c>
      <c r="B3" t="s">
        <v>17</v>
      </c>
      <c r="C3">
        <v>2</v>
      </c>
    </row>
    <row r="4" spans="1:3" x14ac:dyDescent="0.3">
      <c r="A4" t="s">
        <v>18</v>
      </c>
      <c r="B4" t="s">
        <v>19</v>
      </c>
      <c r="C4">
        <v>3</v>
      </c>
    </row>
    <row r="5" spans="1:3" x14ac:dyDescent="0.3">
      <c r="A5" t="s">
        <v>20</v>
      </c>
      <c r="C5">
        <v>4</v>
      </c>
    </row>
    <row r="6" spans="1:3" x14ac:dyDescent="0.3">
      <c r="C6">
        <v>5</v>
      </c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8740157499999996" bottom="0.78740157499999996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5"/>
  <sheetViews>
    <sheetView workbookViewId="0">
      <selection activeCell="A5" sqref="A5:XFD8"/>
    </sheetView>
  </sheetViews>
  <sheetFormatPr defaultColWidth="14.44140625" defaultRowHeight="15.05" customHeight="1" x14ac:dyDescent="0.3"/>
  <cols>
    <col min="1" max="1" width="48.5546875" customWidth="1"/>
    <col min="2" max="27" width="8.6640625" customWidth="1"/>
  </cols>
  <sheetData>
    <row r="1" spans="1:7" ht="28.5" customHeight="1" x14ac:dyDescent="0.3">
      <c r="A1" s="6" t="s">
        <v>25</v>
      </c>
      <c r="B1" s="3" t="s">
        <v>4</v>
      </c>
      <c r="C1" s="5" t="s">
        <v>6</v>
      </c>
      <c r="D1" s="5" t="s">
        <v>7</v>
      </c>
      <c r="E1" s="5" t="s">
        <v>23</v>
      </c>
      <c r="F1" s="1" t="s">
        <v>8</v>
      </c>
      <c r="G1" s="3" t="s">
        <v>9</v>
      </c>
    </row>
    <row r="2" spans="1:7" ht="28.8" x14ac:dyDescent="0.3">
      <c r="A2" s="8" t="s">
        <v>125</v>
      </c>
      <c r="B2" s="7" t="s">
        <v>164</v>
      </c>
      <c r="C2" s="9" t="s">
        <v>28</v>
      </c>
      <c r="D2" s="11" t="s">
        <v>29</v>
      </c>
      <c r="E2" s="9" t="s">
        <v>20</v>
      </c>
      <c r="F2" s="7" t="s">
        <v>31</v>
      </c>
      <c r="G2" s="9">
        <v>6</v>
      </c>
    </row>
    <row r="3" spans="1:7" ht="28.8" x14ac:dyDescent="0.3">
      <c r="A3" s="8" t="s">
        <v>38</v>
      </c>
      <c r="B3" s="7" t="s">
        <v>165</v>
      </c>
      <c r="C3" s="9" t="s">
        <v>28</v>
      </c>
      <c r="D3" s="11" t="s">
        <v>29</v>
      </c>
      <c r="E3" s="9" t="s">
        <v>20</v>
      </c>
      <c r="F3" s="7" t="s">
        <v>31</v>
      </c>
      <c r="G3" s="9">
        <v>12</v>
      </c>
    </row>
    <row r="4" spans="1:7" ht="28.8" x14ac:dyDescent="0.3">
      <c r="A4" s="8" t="s">
        <v>37</v>
      </c>
      <c r="B4" s="7" t="s">
        <v>166</v>
      </c>
      <c r="C4" s="9" t="s">
        <v>28</v>
      </c>
      <c r="D4" s="11" t="s">
        <v>29</v>
      </c>
      <c r="E4" s="9" t="s">
        <v>20</v>
      </c>
      <c r="F4" s="7" t="s">
        <v>31</v>
      </c>
      <c r="G4" s="9">
        <v>12</v>
      </c>
    </row>
    <row r="6" spans="1:7" ht="15.05" customHeight="1" x14ac:dyDescent="0.3">
      <c r="A6" s="91"/>
    </row>
    <row r="7" spans="1:7" ht="15.05" customHeight="1" x14ac:dyDescent="0.3">
      <c r="A7" s="91"/>
    </row>
    <row r="10" spans="1:7" ht="15.05" customHeight="1" x14ac:dyDescent="0.3">
      <c r="A10" s="91"/>
    </row>
    <row r="11" spans="1:7" ht="15.05" customHeight="1" x14ac:dyDescent="0.3">
      <c r="A11" s="91"/>
    </row>
    <row r="12" spans="1:7" ht="15.05" customHeight="1" x14ac:dyDescent="0.3">
      <c r="A12" s="91"/>
    </row>
    <row r="13" spans="1:7" ht="15.05" customHeight="1" x14ac:dyDescent="0.3">
      <c r="A13" s="91"/>
    </row>
    <row r="14" spans="1:7" ht="15.05" customHeight="1" x14ac:dyDescent="0.3">
      <c r="A14" s="91"/>
    </row>
    <row r="16" spans="1:7" ht="15.75" customHeight="1" x14ac:dyDescent="0.3"/>
    <row r="17" spans="1:1" ht="15.75" customHeight="1" x14ac:dyDescent="0.3">
      <c r="A17" s="91"/>
    </row>
    <row r="18" spans="1:1" ht="15.75" customHeight="1" x14ac:dyDescent="0.3">
      <c r="A18" s="91"/>
    </row>
    <row r="19" spans="1:1" ht="15.75" customHeight="1" x14ac:dyDescent="0.3">
      <c r="A19" s="91"/>
    </row>
    <row r="20" spans="1:1" ht="15.75" customHeight="1" x14ac:dyDescent="0.3">
      <c r="A20" s="91"/>
    </row>
    <row r="21" spans="1:1" ht="15.75" customHeight="1" x14ac:dyDescent="0.3">
      <c r="A21" s="91"/>
    </row>
    <row r="22" spans="1:1" ht="15.75" customHeight="1" x14ac:dyDescent="0.3"/>
    <row r="23" spans="1:1" ht="15.75" customHeight="1" x14ac:dyDescent="0.3"/>
    <row r="24" spans="1:1" ht="15.75" customHeight="1" x14ac:dyDescent="0.3">
      <c r="A24" s="91"/>
    </row>
    <row r="25" spans="1:1" ht="15.75" customHeight="1" x14ac:dyDescent="0.3">
      <c r="A25" s="91"/>
    </row>
    <row r="26" spans="1:1" ht="15.75" customHeight="1" x14ac:dyDescent="0.3">
      <c r="A26" s="91"/>
    </row>
    <row r="27" spans="1:1" ht="15.75" customHeight="1" x14ac:dyDescent="0.3">
      <c r="A27" s="91"/>
    </row>
    <row r="28" spans="1:1" ht="15.75" customHeight="1" x14ac:dyDescent="0.3">
      <c r="A28" s="91"/>
    </row>
    <row r="29" spans="1:1" ht="15.75" customHeight="1" x14ac:dyDescent="0.3"/>
    <row r="30" spans="1:1" ht="15.75" customHeight="1" x14ac:dyDescent="0.3"/>
    <row r="31" spans="1:1" ht="15.75" customHeight="1" x14ac:dyDescent="0.3"/>
    <row r="32" spans="1:1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</sheetData>
  <conditionalFormatting sqref="A2">
    <cfRule type="notContainsBlanks" dxfId="0" priority="1">
      <formula>LEN(TRIM(A2))&gt;0</formula>
    </cfRule>
  </conditionalFormatting>
  <pageMargins left="0.7" right="0.7" top="0.78740157499999996" bottom="0.78740157499999996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>
      <selection activeCell="B64" sqref="B64:D64"/>
    </sheetView>
  </sheetViews>
  <sheetFormatPr defaultColWidth="14.44140625" defaultRowHeight="15.05" customHeight="1" x14ac:dyDescent="0.3"/>
  <cols>
    <col min="1" max="1" width="48.5546875" customWidth="1"/>
    <col min="2" max="27" width="8.6640625" customWidth="1"/>
  </cols>
  <sheetData>
    <row r="1" spans="1:7" ht="28.5" customHeight="1" x14ac:dyDescent="0.3">
      <c r="A1" s="4" t="s">
        <v>22</v>
      </c>
      <c r="B1" s="3" t="s">
        <v>4</v>
      </c>
      <c r="C1" s="5" t="s">
        <v>6</v>
      </c>
      <c r="D1" s="5" t="s">
        <v>7</v>
      </c>
      <c r="E1" s="5" t="s">
        <v>23</v>
      </c>
      <c r="F1" s="2" t="s">
        <v>24</v>
      </c>
      <c r="G1" s="5" t="s">
        <v>13</v>
      </c>
    </row>
    <row r="2" spans="1:7" ht="43.2" x14ac:dyDescent="0.3">
      <c r="A2" s="12" t="s">
        <v>48</v>
      </c>
      <c r="B2" s="10" t="s">
        <v>167</v>
      </c>
      <c r="C2" s="13" t="s">
        <v>110</v>
      </c>
      <c r="D2" s="13" t="s">
        <v>49</v>
      </c>
      <c r="E2" s="13" t="s">
        <v>16</v>
      </c>
      <c r="F2" s="10" t="s">
        <v>21</v>
      </c>
      <c r="G2" s="13">
        <v>12</v>
      </c>
    </row>
    <row r="3" spans="1:7" ht="28.8" x14ac:dyDescent="0.3">
      <c r="A3" s="12" t="s">
        <v>50</v>
      </c>
      <c r="B3" s="10" t="s">
        <v>168</v>
      </c>
      <c r="C3" s="13" t="s">
        <v>51</v>
      </c>
      <c r="D3" s="13" t="s">
        <v>49</v>
      </c>
      <c r="E3" s="13" t="s">
        <v>16</v>
      </c>
      <c r="F3" s="10" t="s">
        <v>21</v>
      </c>
      <c r="G3" s="13">
        <v>12</v>
      </c>
    </row>
    <row r="4" spans="1:7" ht="28.8" x14ac:dyDescent="0.3">
      <c r="A4" s="12" t="s">
        <v>44</v>
      </c>
      <c r="B4" s="10" t="s">
        <v>169</v>
      </c>
      <c r="C4" s="13" t="s">
        <v>45</v>
      </c>
      <c r="D4" s="13" t="s">
        <v>45</v>
      </c>
      <c r="E4" s="13" t="s">
        <v>16</v>
      </c>
      <c r="F4" s="10" t="s">
        <v>31</v>
      </c>
      <c r="G4" s="13">
        <v>12</v>
      </c>
    </row>
    <row r="5" spans="1:7" ht="28.8" x14ac:dyDescent="0.3">
      <c r="A5" s="12" t="s">
        <v>33</v>
      </c>
      <c r="B5" s="10" t="s">
        <v>170</v>
      </c>
      <c r="C5" s="13" t="s">
        <v>40</v>
      </c>
      <c r="D5" s="13" t="s">
        <v>40</v>
      </c>
      <c r="E5" s="13" t="s">
        <v>16</v>
      </c>
      <c r="F5" s="10" t="s">
        <v>34</v>
      </c>
      <c r="G5" s="13">
        <v>12</v>
      </c>
    </row>
    <row r="6" spans="1:7" ht="28.8" x14ac:dyDescent="0.3">
      <c r="A6" s="14" t="s">
        <v>52</v>
      </c>
      <c r="B6" s="10" t="s">
        <v>171</v>
      </c>
      <c r="C6" s="13" t="s">
        <v>53</v>
      </c>
      <c r="D6" s="13" t="s">
        <v>54</v>
      </c>
      <c r="E6" s="13" t="s">
        <v>16</v>
      </c>
      <c r="F6" s="10" t="s">
        <v>21</v>
      </c>
      <c r="G6" s="13">
        <v>12</v>
      </c>
    </row>
    <row r="7" spans="1:7" ht="28.8" x14ac:dyDescent="0.3">
      <c r="A7" s="14" t="s">
        <v>42</v>
      </c>
      <c r="B7" s="10" t="s">
        <v>172</v>
      </c>
      <c r="C7" s="13" t="s">
        <v>27</v>
      </c>
      <c r="D7" s="13" t="s">
        <v>43</v>
      </c>
      <c r="E7" s="13" t="s">
        <v>16</v>
      </c>
      <c r="F7" s="10" t="s">
        <v>21</v>
      </c>
      <c r="G7" s="13">
        <v>12</v>
      </c>
    </row>
    <row r="8" spans="1:7" ht="28.8" x14ac:dyDescent="0.3">
      <c r="A8" s="12" t="s">
        <v>46</v>
      </c>
      <c r="B8" s="10" t="s">
        <v>173</v>
      </c>
      <c r="C8" s="13" t="s">
        <v>47</v>
      </c>
      <c r="D8" s="13" t="s">
        <v>47</v>
      </c>
      <c r="E8" s="13" t="s">
        <v>16</v>
      </c>
      <c r="F8" s="10" t="s">
        <v>21</v>
      </c>
      <c r="G8" s="13">
        <v>12</v>
      </c>
    </row>
    <row r="9" spans="1:7" s="23" customFormat="1" ht="28.8" x14ac:dyDescent="0.3">
      <c r="A9" s="12" t="s">
        <v>126</v>
      </c>
      <c r="B9" s="13" t="s">
        <v>174</v>
      </c>
      <c r="C9" s="13" t="s">
        <v>127</v>
      </c>
      <c r="D9" s="13" t="s">
        <v>127</v>
      </c>
      <c r="E9" s="13" t="s">
        <v>16</v>
      </c>
      <c r="F9" s="13" t="s">
        <v>31</v>
      </c>
      <c r="G9" s="13">
        <v>12</v>
      </c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8740157499999996" bottom="0.78740157499999996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77"/>
  <sheetViews>
    <sheetView topLeftCell="A4" workbookViewId="0">
      <selection activeCell="B64" sqref="B64:D64"/>
    </sheetView>
  </sheetViews>
  <sheetFormatPr defaultColWidth="14.44140625" defaultRowHeight="15.05" customHeight="1" x14ac:dyDescent="0.3"/>
  <cols>
    <col min="1" max="1" width="48.5546875" customWidth="1"/>
    <col min="2" max="2" width="8.6640625" customWidth="1"/>
    <col min="3" max="4" width="11.109375" customWidth="1"/>
    <col min="5" max="27" width="8.6640625" customWidth="1"/>
  </cols>
  <sheetData>
    <row r="1" spans="1:7" ht="74.95" customHeight="1" x14ac:dyDescent="0.3">
      <c r="A1" s="15" t="s">
        <v>56</v>
      </c>
      <c r="B1" s="3" t="s">
        <v>4</v>
      </c>
      <c r="C1" s="5" t="s">
        <v>6</v>
      </c>
      <c r="D1" s="5" t="s">
        <v>7</v>
      </c>
      <c r="E1" s="5" t="s">
        <v>23</v>
      </c>
      <c r="F1" s="2" t="s">
        <v>24</v>
      </c>
      <c r="G1" s="5" t="s">
        <v>13</v>
      </c>
    </row>
    <row r="2" spans="1:7" ht="28.8" x14ac:dyDescent="0.3">
      <c r="A2" s="17" t="s">
        <v>72</v>
      </c>
      <c r="B2" s="16" t="s">
        <v>175</v>
      </c>
      <c r="C2" s="18" t="s">
        <v>71</v>
      </c>
      <c r="D2" s="18" t="s">
        <v>39</v>
      </c>
      <c r="E2" s="18" t="s">
        <v>16</v>
      </c>
      <c r="F2" s="83" t="s">
        <v>21</v>
      </c>
      <c r="G2" s="18">
        <v>12</v>
      </c>
    </row>
    <row r="3" spans="1:7" s="23" customFormat="1" ht="28.8" x14ac:dyDescent="0.3">
      <c r="A3" s="17" t="s">
        <v>63</v>
      </c>
      <c r="B3" s="18" t="s">
        <v>176</v>
      </c>
      <c r="C3" s="18" t="s">
        <v>65</v>
      </c>
      <c r="D3" s="18" t="s">
        <v>66</v>
      </c>
      <c r="E3" s="18" t="s">
        <v>16</v>
      </c>
      <c r="F3" s="18" t="s">
        <v>34</v>
      </c>
      <c r="G3" s="18">
        <v>12</v>
      </c>
    </row>
    <row r="4" spans="1:7" s="23" customFormat="1" ht="28.8" x14ac:dyDescent="0.3">
      <c r="A4" s="17" t="s">
        <v>79</v>
      </c>
      <c r="B4" s="18" t="s">
        <v>177</v>
      </c>
      <c r="C4" s="18" t="s">
        <v>80</v>
      </c>
      <c r="D4" s="18" t="s">
        <v>80</v>
      </c>
      <c r="E4" s="18" t="s">
        <v>16</v>
      </c>
      <c r="F4" s="18" t="s">
        <v>34</v>
      </c>
      <c r="G4" s="18">
        <v>12</v>
      </c>
    </row>
    <row r="5" spans="1:7" s="23" customFormat="1" ht="28.8" x14ac:dyDescent="0.3">
      <c r="A5" s="17" t="s">
        <v>69</v>
      </c>
      <c r="B5" s="18" t="s">
        <v>178</v>
      </c>
      <c r="C5" s="18" t="s">
        <v>27</v>
      </c>
      <c r="D5" s="18" t="s">
        <v>128</v>
      </c>
      <c r="E5" s="18" t="s">
        <v>16</v>
      </c>
      <c r="F5" s="18" t="s">
        <v>34</v>
      </c>
      <c r="G5" s="18">
        <v>12</v>
      </c>
    </row>
    <row r="6" spans="1:7" s="23" customFormat="1" ht="28.8" x14ac:dyDescent="0.3">
      <c r="A6" s="17" t="s">
        <v>76</v>
      </c>
      <c r="B6" s="18" t="s">
        <v>179</v>
      </c>
      <c r="C6" s="18" t="s">
        <v>36</v>
      </c>
      <c r="D6" s="18" t="s">
        <v>36</v>
      </c>
      <c r="E6" s="18" t="s">
        <v>16</v>
      </c>
      <c r="F6" s="18" t="s">
        <v>21</v>
      </c>
      <c r="G6" s="18">
        <v>12</v>
      </c>
    </row>
    <row r="7" spans="1:7" s="23" customFormat="1" ht="28.8" x14ac:dyDescent="0.3">
      <c r="A7" s="17" t="s">
        <v>197</v>
      </c>
      <c r="B7" s="18" t="s">
        <v>180</v>
      </c>
      <c r="C7" s="18" t="s">
        <v>199</v>
      </c>
      <c r="D7" s="18" t="s">
        <v>199</v>
      </c>
      <c r="E7" s="18" t="s">
        <v>16</v>
      </c>
      <c r="F7" s="18" t="s">
        <v>21</v>
      </c>
      <c r="G7" s="18">
        <v>12</v>
      </c>
    </row>
    <row r="8" spans="1:7" s="23" customFormat="1" ht="28.8" x14ac:dyDescent="0.3">
      <c r="A8" s="17" t="s">
        <v>73</v>
      </c>
      <c r="B8" s="18" t="s">
        <v>181</v>
      </c>
      <c r="C8" s="18" t="s">
        <v>27</v>
      </c>
      <c r="D8" s="18" t="s">
        <v>54</v>
      </c>
      <c r="E8" s="18" t="s">
        <v>16</v>
      </c>
      <c r="F8" s="18" t="s">
        <v>21</v>
      </c>
      <c r="G8" s="18">
        <v>12</v>
      </c>
    </row>
    <row r="9" spans="1:7" s="23" customFormat="1" ht="28.8" x14ac:dyDescent="0.3">
      <c r="A9" s="17" t="s">
        <v>83</v>
      </c>
      <c r="B9" s="18" t="s">
        <v>182</v>
      </c>
      <c r="C9" s="18" t="s">
        <v>84</v>
      </c>
      <c r="D9" s="18" t="s">
        <v>84</v>
      </c>
      <c r="E9" s="18" t="s">
        <v>16</v>
      </c>
      <c r="F9" s="18" t="s">
        <v>21</v>
      </c>
      <c r="G9" s="18">
        <v>12</v>
      </c>
    </row>
    <row r="10" spans="1:7" s="23" customFormat="1" ht="28.8" x14ac:dyDescent="0.3">
      <c r="A10" s="17" t="s">
        <v>81</v>
      </c>
      <c r="B10" s="18" t="s">
        <v>183</v>
      </c>
      <c r="C10" s="18" t="s">
        <v>53</v>
      </c>
      <c r="D10" s="18" t="s">
        <v>82</v>
      </c>
      <c r="E10" s="18" t="s">
        <v>16</v>
      </c>
      <c r="F10" s="18" t="s">
        <v>21</v>
      </c>
      <c r="G10" s="18">
        <v>12</v>
      </c>
    </row>
    <row r="11" spans="1:7" s="23" customFormat="1" ht="28.8" x14ac:dyDescent="0.3">
      <c r="A11" s="17" t="s">
        <v>67</v>
      </c>
      <c r="B11" s="18" t="s">
        <v>184</v>
      </c>
      <c r="C11" s="18" t="s">
        <v>43</v>
      </c>
      <c r="D11" s="18" t="s">
        <v>110</v>
      </c>
      <c r="E11" s="18" t="s">
        <v>16</v>
      </c>
      <c r="F11" s="18" t="s">
        <v>21</v>
      </c>
      <c r="G11" s="18">
        <v>12</v>
      </c>
    </row>
    <row r="12" spans="1:7" s="23" customFormat="1" ht="28.8" x14ac:dyDescent="0.3">
      <c r="A12" s="17" t="s">
        <v>74</v>
      </c>
      <c r="B12" s="18" t="s">
        <v>185</v>
      </c>
      <c r="C12" s="18" t="s">
        <v>80</v>
      </c>
      <c r="D12" s="18" t="s">
        <v>75</v>
      </c>
      <c r="E12" s="18" t="s">
        <v>16</v>
      </c>
      <c r="F12" s="18" t="s">
        <v>21</v>
      </c>
      <c r="G12" s="18">
        <v>12</v>
      </c>
    </row>
    <row r="13" spans="1:7" s="23" customFormat="1" ht="28.8" x14ac:dyDescent="0.3">
      <c r="A13" s="17" t="s">
        <v>77</v>
      </c>
      <c r="B13" s="18" t="s">
        <v>186</v>
      </c>
      <c r="C13" s="18" t="s">
        <v>78</v>
      </c>
      <c r="D13" s="18" t="s">
        <v>78</v>
      </c>
      <c r="E13" s="18" t="s">
        <v>16</v>
      </c>
      <c r="F13" s="18" t="s">
        <v>34</v>
      </c>
      <c r="G13" s="18">
        <v>12</v>
      </c>
    </row>
    <row r="14" spans="1:7" s="23" customFormat="1" ht="28.8" x14ac:dyDescent="0.3">
      <c r="A14" s="17" t="s">
        <v>70</v>
      </c>
      <c r="B14" s="18" t="s">
        <v>187</v>
      </c>
      <c r="C14" s="18" t="s">
        <v>71</v>
      </c>
      <c r="D14" s="18" t="s">
        <v>71</v>
      </c>
      <c r="E14" s="18" t="s">
        <v>16</v>
      </c>
      <c r="F14" s="18" t="s">
        <v>21</v>
      </c>
      <c r="G14" s="18">
        <v>12</v>
      </c>
    </row>
    <row r="15" spans="1:7" s="23" customFormat="1" ht="28.8" x14ac:dyDescent="0.3">
      <c r="A15" s="17" t="s">
        <v>129</v>
      </c>
      <c r="B15" s="18" t="s">
        <v>188</v>
      </c>
      <c r="C15" s="18" t="s">
        <v>130</v>
      </c>
      <c r="D15" s="18" t="s">
        <v>130</v>
      </c>
      <c r="E15" s="18" t="s">
        <v>16</v>
      </c>
      <c r="F15" s="18" t="s">
        <v>31</v>
      </c>
      <c r="G15" s="18">
        <v>12</v>
      </c>
    </row>
    <row r="16" spans="1:7" s="23" customFormat="1" ht="28.8" x14ac:dyDescent="0.3">
      <c r="A16" s="17" t="s">
        <v>131</v>
      </c>
      <c r="B16" s="18" t="s">
        <v>189</v>
      </c>
      <c r="C16" s="18" t="s">
        <v>132</v>
      </c>
      <c r="D16" s="18" t="s">
        <v>132</v>
      </c>
      <c r="E16" s="18" t="s">
        <v>16</v>
      </c>
      <c r="F16" s="18" t="s">
        <v>31</v>
      </c>
      <c r="G16" s="18">
        <v>12</v>
      </c>
    </row>
    <row r="17" spans="1:7" s="23" customFormat="1" ht="28.8" x14ac:dyDescent="0.3">
      <c r="A17" s="17" t="s">
        <v>133</v>
      </c>
      <c r="B17" s="18" t="s">
        <v>190</v>
      </c>
      <c r="C17" s="18" t="s">
        <v>134</v>
      </c>
      <c r="D17" s="18" t="s">
        <v>134</v>
      </c>
      <c r="E17" s="18" t="s">
        <v>16</v>
      </c>
      <c r="F17" s="18" t="s">
        <v>31</v>
      </c>
      <c r="G17" s="18">
        <v>12</v>
      </c>
    </row>
    <row r="18" spans="1:7" s="23" customFormat="1" ht="28.8" x14ac:dyDescent="0.3">
      <c r="A18" s="17" t="s">
        <v>135</v>
      </c>
      <c r="B18" s="18" t="s">
        <v>191</v>
      </c>
      <c r="C18" s="18" t="s">
        <v>136</v>
      </c>
      <c r="D18" s="18" t="s">
        <v>136</v>
      </c>
      <c r="E18" s="18" t="s">
        <v>16</v>
      </c>
      <c r="F18" s="18" t="s">
        <v>31</v>
      </c>
      <c r="G18" s="18">
        <v>12</v>
      </c>
    </row>
    <row r="19" spans="1:7" s="23" customFormat="1" ht="28.8" x14ac:dyDescent="0.3">
      <c r="A19" s="17" t="s">
        <v>137</v>
      </c>
      <c r="B19" s="18" t="s">
        <v>192</v>
      </c>
      <c r="C19" s="18" t="s">
        <v>138</v>
      </c>
      <c r="D19" s="18" t="s">
        <v>138</v>
      </c>
      <c r="E19" s="18" t="s">
        <v>16</v>
      </c>
      <c r="F19" s="18" t="s">
        <v>31</v>
      </c>
      <c r="G19" s="18">
        <v>12</v>
      </c>
    </row>
    <row r="20" spans="1:7" s="23" customFormat="1" ht="28.8" x14ac:dyDescent="0.3">
      <c r="A20" s="17" t="s">
        <v>139</v>
      </c>
      <c r="B20" s="18" t="s">
        <v>193</v>
      </c>
      <c r="C20" s="18" t="s">
        <v>140</v>
      </c>
      <c r="D20" s="18" t="s">
        <v>140</v>
      </c>
      <c r="E20" s="18" t="s">
        <v>16</v>
      </c>
      <c r="F20" s="18" t="s">
        <v>31</v>
      </c>
      <c r="G20" s="18">
        <v>12</v>
      </c>
    </row>
    <row r="21" spans="1:7" s="23" customFormat="1" ht="43.2" x14ac:dyDescent="0.3">
      <c r="A21" s="17" t="s">
        <v>141</v>
      </c>
      <c r="B21" s="18" t="s">
        <v>194</v>
      </c>
      <c r="C21" s="18" t="s">
        <v>27</v>
      </c>
      <c r="D21" s="18" t="s">
        <v>142</v>
      </c>
      <c r="E21" s="18" t="s">
        <v>16</v>
      </c>
      <c r="F21" s="18" t="s">
        <v>31</v>
      </c>
      <c r="G21" s="18">
        <v>12</v>
      </c>
    </row>
    <row r="22" spans="1:7" s="23" customFormat="1" ht="28.8" x14ac:dyDescent="0.3">
      <c r="A22" s="17" t="s">
        <v>143</v>
      </c>
      <c r="B22" s="18" t="s">
        <v>205</v>
      </c>
      <c r="C22" s="18" t="s">
        <v>144</v>
      </c>
      <c r="D22" s="18" t="s">
        <v>144</v>
      </c>
      <c r="E22" s="18" t="s">
        <v>16</v>
      </c>
      <c r="F22" s="18" t="s">
        <v>31</v>
      </c>
      <c r="G22" s="18">
        <v>12</v>
      </c>
    </row>
    <row r="23" spans="1:7" s="23" customFormat="1" ht="28.8" x14ac:dyDescent="0.3">
      <c r="A23" s="17" t="s">
        <v>198</v>
      </c>
      <c r="B23" s="18" t="s">
        <v>195</v>
      </c>
      <c r="C23" s="18" t="s">
        <v>144</v>
      </c>
      <c r="D23" s="18" t="s">
        <v>144</v>
      </c>
      <c r="E23" s="18" t="s">
        <v>16</v>
      </c>
      <c r="F23" s="18" t="s">
        <v>31</v>
      </c>
      <c r="G23" s="18">
        <v>12</v>
      </c>
    </row>
    <row r="24" spans="1:7" s="23" customFormat="1" ht="28.8" x14ac:dyDescent="0.3">
      <c r="A24" s="17" t="s">
        <v>145</v>
      </c>
      <c r="B24" s="18" t="s">
        <v>196</v>
      </c>
      <c r="C24" s="18" t="s">
        <v>146</v>
      </c>
      <c r="D24" s="18" t="s">
        <v>146</v>
      </c>
      <c r="E24" s="18" t="s">
        <v>16</v>
      </c>
      <c r="F24" s="18" t="s">
        <v>21</v>
      </c>
      <c r="G24" s="18">
        <v>12</v>
      </c>
    </row>
    <row r="25" spans="1:7" ht="15.75" customHeight="1" x14ac:dyDescent="0.3"/>
    <row r="26" spans="1:7" ht="15.75" customHeight="1" x14ac:dyDescent="0.3"/>
    <row r="27" spans="1:7" ht="15.75" customHeight="1" x14ac:dyDescent="0.3"/>
    <row r="28" spans="1:7" ht="15.75" customHeight="1" x14ac:dyDescent="0.3"/>
    <row r="29" spans="1:7" ht="15.75" customHeight="1" x14ac:dyDescent="0.3"/>
    <row r="30" spans="1:7" ht="15.75" customHeight="1" x14ac:dyDescent="0.3"/>
    <row r="31" spans="1:7" ht="15.75" customHeight="1" x14ac:dyDescent="0.3"/>
    <row r="32" spans="1:7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</sheetData>
  <pageMargins left="0.7" right="0.7" top="0.78740157499999996" bottom="0.78740157499999996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89"/>
  <sheetViews>
    <sheetView workbookViewId="0">
      <selection activeCell="B64" sqref="B64:D64"/>
    </sheetView>
  </sheetViews>
  <sheetFormatPr defaultColWidth="14.44140625" defaultRowHeight="15.05" customHeight="1" x14ac:dyDescent="0.3"/>
  <cols>
    <col min="1" max="1" width="48.5546875" customWidth="1"/>
    <col min="2" max="27" width="8.6640625" customWidth="1"/>
  </cols>
  <sheetData>
    <row r="1" spans="1:7" ht="72" x14ac:dyDescent="0.3">
      <c r="A1" s="19" t="s">
        <v>55</v>
      </c>
      <c r="B1" s="3" t="s">
        <v>4</v>
      </c>
      <c r="C1" s="5" t="s">
        <v>6</v>
      </c>
      <c r="D1" s="5" t="s">
        <v>7</v>
      </c>
      <c r="E1" s="5" t="s">
        <v>23</v>
      </c>
      <c r="F1" s="2" t="s">
        <v>24</v>
      </c>
      <c r="G1" s="5" t="s">
        <v>13</v>
      </c>
    </row>
    <row r="2" spans="1:7" ht="28.8" x14ac:dyDescent="0.3">
      <c r="A2" s="21" t="s">
        <v>89</v>
      </c>
      <c r="B2" s="20" t="s">
        <v>200</v>
      </c>
      <c r="C2" s="22" t="s">
        <v>28</v>
      </c>
      <c r="D2" s="22" t="s">
        <v>29</v>
      </c>
      <c r="E2" s="22" t="s">
        <v>20</v>
      </c>
      <c r="F2" s="20" t="s">
        <v>31</v>
      </c>
      <c r="G2" s="22">
        <v>6</v>
      </c>
    </row>
    <row r="3" spans="1:7" ht="28.8" x14ac:dyDescent="0.3">
      <c r="A3" s="21" t="s">
        <v>88</v>
      </c>
      <c r="B3" s="20" t="s">
        <v>201</v>
      </c>
      <c r="C3" s="22" t="s">
        <v>28</v>
      </c>
      <c r="D3" s="22" t="s">
        <v>29</v>
      </c>
      <c r="E3" s="22" t="s">
        <v>20</v>
      </c>
      <c r="F3" s="20" t="s">
        <v>31</v>
      </c>
      <c r="G3" s="22">
        <v>6</v>
      </c>
    </row>
    <row r="4" spans="1:7" ht="28.8" x14ac:dyDescent="0.3">
      <c r="A4" s="21" t="s">
        <v>87</v>
      </c>
      <c r="B4" s="20" t="s">
        <v>202</v>
      </c>
      <c r="C4" s="22" t="s">
        <v>28</v>
      </c>
      <c r="D4" s="22" t="s">
        <v>29</v>
      </c>
      <c r="E4" s="22" t="s">
        <v>20</v>
      </c>
      <c r="F4" s="20" t="s">
        <v>31</v>
      </c>
      <c r="G4" s="22">
        <v>6</v>
      </c>
    </row>
    <row r="5" spans="1:7" ht="28.8" x14ac:dyDescent="0.3">
      <c r="A5" s="21" t="s">
        <v>91</v>
      </c>
      <c r="B5" s="20" t="s">
        <v>206</v>
      </c>
      <c r="C5" s="22" t="s">
        <v>28</v>
      </c>
      <c r="D5" s="22" t="s">
        <v>29</v>
      </c>
      <c r="E5" s="22" t="s">
        <v>20</v>
      </c>
      <c r="F5" s="20" t="s">
        <v>31</v>
      </c>
      <c r="G5" s="22">
        <v>6</v>
      </c>
    </row>
    <row r="6" spans="1:7" ht="28.8" x14ac:dyDescent="0.3">
      <c r="A6" s="21" t="s">
        <v>92</v>
      </c>
      <c r="B6" s="20" t="s">
        <v>203</v>
      </c>
      <c r="C6" s="22" t="s">
        <v>28</v>
      </c>
      <c r="D6" s="22" t="s">
        <v>29</v>
      </c>
      <c r="E6" s="22" t="s">
        <v>20</v>
      </c>
      <c r="F6" s="20" t="s">
        <v>31</v>
      </c>
      <c r="G6" s="22">
        <v>6</v>
      </c>
    </row>
    <row r="7" spans="1:7" ht="28.8" x14ac:dyDescent="0.3">
      <c r="A7" s="21" t="s">
        <v>90</v>
      </c>
      <c r="B7" s="20" t="s">
        <v>204</v>
      </c>
      <c r="C7" s="22" t="s">
        <v>28</v>
      </c>
      <c r="D7" s="22" t="s">
        <v>29</v>
      </c>
      <c r="E7" s="22" t="s">
        <v>20</v>
      </c>
      <c r="F7" s="20" t="s">
        <v>31</v>
      </c>
      <c r="G7" s="22">
        <v>6</v>
      </c>
    </row>
    <row r="10" spans="1:7" ht="15.75" customHeight="1" x14ac:dyDescent="0.3"/>
    <row r="11" spans="1:7" ht="15.75" customHeight="1" x14ac:dyDescent="0.3"/>
    <row r="12" spans="1:7" ht="15.75" customHeight="1" x14ac:dyDescent="0.3"/>
    <row r="13" spans="1:7" ht="15.75" customHeight="1" x14ac:dyDescent="0.3"/>
    <row r="14" spans="1:7" ht="15.75" customHeight="1" x14ac:dyDescent="0.3"/>
    <row r="15" spans="1:7" ht="15.75" customHeight="1" x14ac:dyDescent="0.3"/>
    <row r="16" spans="1:7" ht="15.75" customHeight="1" x14ac:dyDescent="0.3"/>
    <row r="17" ht="15.75" customHeight="1" x14ac:dyDescent="0.3"/>
    <row r="18" ht="15.75" customHeight="1" x14ac:dyDescent="0.3"/>
    <row r="19" ht="15.75" customHeight="1" x14ac:dyDescent="0.3"/>
    <row r="20" ht="15.75" customHeight="1" x14ac:dyDescent="0.3"/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</sheetData>
  <pageMargins left="0.7" right="0.7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</vt:i4>
      </vt:variant>
    </vt:vector>
  </HeadingPairs>
  <TitlesOfParts>
    <vt:vector size="7" baseType="lpstr">
      <vt:lpstr>ISP</vt:lpstr>
      <vt:lpstr>List2</vt:lpstr>
      <vt:lpstr>Vědecko-výzkumná činnost</vt:lpstr>
      <vt:lpstr>metodologie</vt:lpstr>
      <vt:lpstr>specializace</vt:lpstr>
      <vt:lpstr>Fakultativní</vt:lpstr>
      <vt:lpstr>ISP!Oblast_tisku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Ambrozova Jitka</dc:creator>
  <cp:lastModifiedBy>Ambrozova Jitka</cp:lastModifiedBy>
  <cp:lastPrinted>2020-10-07T07:39:44Z</cp:lastPrinted>
  <dcterms:created xsi:type="dcterms:W3CDTF">2018-08-22T06:23:23Z</dcterms:created>
  <dcterms:modified xsi:type="dcterms:W3CDTF">2022-09-15T06:37:25Z</dcterms:modified>
</cp:coreProperties>
</file>