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aFDSi/IZ+r/ASqv0cKo27B6yZD/ecm8wacN+QoIdFE9xGyjgT6xJ1nAXF/LQesrahICI9tgFfO7geiNJm7Dpw==" workbookSaltValue="jth0yaeC/FkeW+CXORjroA==" workbookSpinCount="100000" lockStructure="1"/>
  <bookViews>
    <workbookView xWindow="0" yWindow="0" windowWidth="28800" windowHeight="14100"/>
  </bookViews>
  <sheets>
    <sheet name="ISP" sheetId="1" r:id="rId1"/>
    <sheet name="List2" sheetId="2" state="hidden" r:id="rId2"/>
    <sheet name="Vědecko-výzkumná činnost" sheetId="3" state="hidden" r:id="rId3"/>
    <sheet name="metodologie" sheetId="4" state="hidden" r:id="rId4"/>
    <sheet name="specializace" sheetId="5" state="hidden" r:id="rId5"/>
    <sheet name="Fakultativní" sheetId="6" state="hidden" r:id="rId6"/>
  </sheets>
  <calcPr calcId="145621"/>
</workbook>
</file>

<file path=xl/calcChain.xml><?xml version="1.0" encoding="utf-8"?>
<calcChain xmlns="http://schemas.openxmlformats.org/spreadsheetml/2006/main">
  <c r="H72" i="1" l="1"/>
  <c r="G72" i="1"/>
  <c r="F72" i="1"/>
  <c r="E72" i="1"/>
  <c r="A72" i="1"/>
  <c r="H71" i="1"/>
  <c r="G71" i="1"/>
  <c r="F71" i="1"/>
  <c r="E71" i="1"/>
  <c r="A71" i="1"/>
  <c r="H70" i="1"/>
  <c r="G70" i="1"/>
  <c r="F70" i="1"/>
  <c r="E70" i="1"/>
  <c r="A70" i="1"/>
  <c r="H69" i="1"/>
  <c r="G69" i="1"/>
  <c r="F69" i="1"/>
  <c r="E69" i="1"/>
  <c r="A69" i="1"/>
  <c r="H67" i="1"/>
  <c r="G67" i="1"/>
  <c r="F67" i="1"/>
  <c r="E67" i="1"/>
  <c r="A67" i="1"/>
  <c r="H68" i="1"/>
  <c r="G68" i="1"/>
  <c r="F68" i="1"/>
  <c r="E68" i="1"/>
  <c r="A68" i="1"/>
  <c r="H60" i="1"/>
  <c r="G60" i="1"/>
  <c r="F60" i="1"/>
  <c r="E60" i="1"/>
  <c r="A60" i="1"/>
  <c r="H59" i="1"/>
  <c r="G59" i="1"/>
  <c r="F59" i="1"/>
  <c r="E59" i="1"/>
  <c r="A59" i="1"/>
  <c r="H58" i="1"/>
  <c r="G58" i="1"/>
  <c r="F58" i="1"/>
  <c r="E58" i="1"/>
  <c r="A58" i="1"/>
  <c r="H57" i="1"/>
  <c r="G57" i="1"/>
  <c r="F57" i="1"/>
  <c r="E57" i="1"/>
  <c r="A57" i="1"/>
  <c r="H56" i="1"/>
  <c r="G56" i="1"/>
  <c r="F56" i="1"/>
  <c r="E56" i="1"/>
  <c r="A56" i="1"/>
  <c r="H55" i="1"/>
  <c r="G55" i="1"/>
  <c r="F55" i="1"/>
  <c r="E55" i="1"/>
  <c r="A55" i="1"/>
  <c r="H37" i="1"/>
  <c r="G37" i="1"/>
  <c r="F37" i="1"/>
  <c r="E37" i="1"/>
  <c r="A37" i="1"/>
  <c r="H36" i="1"/>
  <c r="H38" i="1" s="1"/>
  <c r="G36" i="1"/>
  <c r="F36" i="1"/>
  <c r="E36" i="1"/>
  <c r="A36" i="1"/>
  <c r="H35" i="1"/>
  <c r="G35" i="1"/>
  <c r="F35" i="1"/>
  <c r="E35" i="1"/>
  <c r="A35" i="1"/>
  <c r="H48" i="1"/>
  <c r="G48" i="1"/>
  <c r="F48" i="1"/>
  <c r="E48" i="1"/>
  <c r="A48" i="1"/>
  <c r="H47" i="1"/>
  <c r="G47" i="1"/>
  <c r="F47" i="1"/>
  <c r="E47" i="1"/>
  <c r="A47" i="1"/>
  <c r="H46" i="1"/>
  <c r="G46" i="1"/>
  <c r="F46" i="1"/>
  <c r="E46" i="1"/>
  <c r="A46" i="1"/>
  <c r="H45" i="1"/>
  <c r="G45" i="1"/>
  <c r="F45" i="1"/>
  <c r="E45" i="1"/>
  <c r="A45" i="1"/>
  <c r="H44" i="1"/>
  <c r="G44" i="1"/>
  <c r="F44" i="1"/>
  <c r="E44" i="1"/>
  <c r="A44" i="1"/>
  <c r="H43" i="1"/>
  <c r="G43" i="1"/>
  <c r="F43" i="1"/>
  <c r="E43" i="1"/>
  <c r="A43" i="1"/>
  <c r="H42" i="1"/>
  <c r="G42" i="1"/>
  <c r="F42" i="1"/>
  <c r="E42" i="1"/>
  <c r="A42" i="1"/>
  <c r="H73" i="1" l="1"/>
  <c r="H61" i="1"/>
  <c r="H49" i="1"/>
  <c r="H76" i="1" l="1"/>
</calcChain>
</file>

<file path=xl/sharedStrings.xml><?xml version="1.0" encoding="utf-8"?>
<sst xmlns="http://schemas.openxmlformats.org/spreadsheetml/2006/main" count="364" uniqueCount="174">
  <si>
    <t>Individuální studijní plán studenta DSP</t>
  </si>
  <si>
    <t>Student:</t>
  </si>
  <si>
    <t>Školitel:</t>
  </si>
  <si>
    <t>Humanitní studia (P6107)</t>
  </si>
  <si>
    <t>Sociální a spirituální determinanty zdraví</t>
  </si>
  <si>
    <t>Vyplňují se pouze tučně ohraničená pole. V červených polích chybí hodnoty - DOPLNIT.
Vyplňujte formulář dle instrukcí daných v dokumentu Pravidla pro tvorbu ISP SSDZ.</t>
  </si>
  <si>
    <t>zkratka předmětu</t>
  </si>
  <si>
    <t>POVINNÉ předměty</t>
  </si>
  <si>
    <t>garant</t>
  </si>
  <si>
    <t>přednášející</t>
  </si>
  <si>
    <t>způsob zakončení</t>
  </si>
  <si>
    <t xml:space="preserve">počet kreditů
</t>
  </si>
  <si>
    <t>plánovaný ročník splnění</t>
  </si>
  <si>
    <t>KLMSS</t>
  </si>
  <si>
    <t>Kvantitativní metody výzkumu v oblasti sociálních a spirituálních determinant zdraví</t>
  </si>
  <si>
    <t>Madarasová</t>
  </si>
  <si>
    <t>ročník</t>
  </si>
  <si>
    <t>zakončení</t>
  </si>
  <si>
    <t>kredity</t>
  </si>
  <si>
    <t>1.</t>
  </si>
  <si>
    <t>zk</t>
  </si>
  <si>
    <t>2.</t>
  </si>
  <si>
    <t>zp</t>
  </si>
  <si>
    <t>3.</t>
  </si>
  <si>
    <t>ko</t>
  </si>
  <si>
    <t>4.</t>
  </si>
  <si>
    <t>Kolarčik, Madarasová</t>
  </si>
  <si>
    <t>Zk</t>
  </si>
  <si>
    <t>Blok volitelných předmětů "Studijní činnost - metodologie" min. splnění 3 předmětů, 6 kreditů</t>
  </si>
  <si>
    <t>povinnost splnit do konce roku studia</t>
  </si>
  <si>
    <t>zk/</t>
  </si>
  <si>
    <t>Blok volitelných předmětů "Vědecko-výzkumná činnost" min. splnění 2 předmětů, 3 kreditů</t>
  </si>
  <si>
    <t>FPVOZ</t>
  </si>
  <si>
    <t>PRODS</t>
  </si>
  <si>
    <t>KTMSS</t>
  </si>
  <si>
    <t>Kvalitativní metody výzkumu v oblasti sociálních a spirituálních determinant zdraví</t>
  </si>
  <si>
    <t xml:space="preserve">Přednáška na odborném semináři v zahraničí nebo ČR nebo SR </t>
  </si>
  <si>
    <t>Tavel</t>
  </si>
  <si>
    <t>školitel</t>
  </si>
  <si>
    <t>Tavel, Poláčková, Chrz, Čermák</t>
  </si>
  <si>
    <t>---</t>
  </si>
  <si>
    <t>VKOMV</t>
  </si>
  <si>
    <t>Vědecká komunikace a management výzkumných projektů</t>
  </si>
  <si>
    <t>Zp</t>
  </si>
  <si>
    <t>DOKS1</t>
  </si>
  <si>
    <t>Doktorský seminář I.</t>
  </si>
  <si>
    <t>Fenomenologický přístup ve výzkumu v oblasti zdraví: interpretativní fenomenologická analýza (IPA)</t>
  </si>
  <si>
    <t>kol</t>
  </si>
  <si>
    <t>KRELI</t>
  </si>
  <si>
    <t>Křesťanství a religionistika</t>
  </si>
  <si>
    <t>Němec</t>
  </si>
  <si>
    <t>Němec
Franc</t>
  </si>
  <si>
    <t>SRGP</t>
  </si>
  <si>
    <t>Spoluúčast na řešení grantového projektu národního nebo mezinárodního</t>
  </si>
  <si>
    <t>VCIMP</t>
  </si>
  <si>
    <t>Vědecký článek v impaktovném časopise</t>
  </si>
  <si>
    <t>ZGPR</t>
  </si>
  <si>
    <t>Získání grantového projektu</t>
  </si>
  <si>
    <t>Hušek</t>
  </si>
  <si>
    <t>Čermák</t>
  </si>
  <si>
    <t>DOKS2</t>
  </si>
  <si>
    <t>Doktorský seminář II.</t>
  </si>
  <si>
    <t>MKON</t>
  </si>
  <si>
    <t>Mapování konceptů (concept mapping)</t>
  </si>
  <si>
    <t>Bosáková</t>
  </si>
  <si>
    <t>NPKV</t>
  </si>
  <si>
    <t>Narativní přístup v kvalitativním výzkumu</t>
  </si>
  <si>
    <t>Chrz</t>
  </si>
  <si>
    <t>SVSDZ</t>
  </si>
  <si>
    <t>Spiritualita jako východisko spirituálních determinantů zdraví – metodologické přístupy</t>
  </si>
  <si>
    <t>Altrichter</t>
  </si>
  <si>
    <t>SZU1</t>
  </si>
  <si>
    <t>Statistické zpracování údajů 1</t>
  </si>
  <si>
    <t>Kolarčik</t>
  </si>
  <si>
    <t>SZU2</t>
  </si>
  <si>
    <t>Statistické zpracování údajů 2</t>
  </si>
  <si>
    <t>Sigmund</t>
  </si>
  <si>
    <t>SRMA</t>
  </si>
  <si>
    <t>Systematické review a metaanalýza</t>
  </si>
  <si>
    <t>van Dijk</t>
  </si>
  <si>
    <t>Šandora</t>
  </si>
  <si>
    <t>Fakultativní předměty - nepovinné (splnění těchto předmětů se bude zohledňovat při celkovém hodnocení studia)</t>
  </si>
  <si>
    <t xml:space="preserve">Blok volitelných předmětů "Studijní činnost - specializace"  min. splnění 4 předmětů, 8 kreditů  </t>
  </si>
  <si>
    <t>JNVEC</t>
  </si>
  <si>
    <t>Jak napsat vědecký článek</t>
  </si>
  <si>
    <t>DOKS3</t>
  </si>
  <si>
    <t>Doktorský seminář III.</t>
  </si>
  <si>
    <t>RSIVV</t>
  </si>
  <si>
    <t>Řešitel Studentské vědecké soutěže vyhlašované na UP, resp. CMTF (IGA)</t>
  </si>
  <si>
    <t>ZASTP</t>
  </si>
  <si>
    <t>Zahraniční studijní pobyt</t>
  </si>
  <si>
    <t>AUMEK</t>
  </si>
  <si>
    <t>Aktivní účast na mezinárodní konferenci</t>
  </si>
  <si>
    <t>BAHP</t>
  </si>
  <si>
    <t>AUDOK</t>
  </si>
  <si>
    <t>Aktivní účast na domácí konferenci (ČR nebo SR)</t>
  </si>
  <si>
    <t>VCRIV</t>
  </si>
  <si>
    <t>Vědecký článek v odborném časopise hodnocený v rámci RIV</t>
  </si>
  <si>
    <t>Biblická antropologie a holistický pohled na člověka</t>
  </si>
  <si>
    <t>UVPCI</t>
  </si>
  <si>
    <t>Účast na vědeckopedagogické činnosti</t>
  </si>
  <si>
    <t>Tichý</t>
  </si>
  <si>
    <t>Chalupa</t>
  </si>
  <si>
    <t>EMZ</t>
  </si>
  <si>
    <t>Ekonomika a management ve zdravotnictví</t>
  </si>
  <si>
    <t>Celkem kreditů</t>
  </si>
  <si>
    <t>EZSPP</t>
  </si>
  <si>
    <t>Emoce a zdraví – sociálně psychologická perspektiva</t>
  </si>
  <si>
    <t>Poláčková</t>
  </si>
  <si>
    <t>FPDAS</t>
  </si>
  <si>
    <t>Filosofická péče o duši v antice a současnosti</t>
  </si>
  <si>
    <t>Cajthaml</t>
  </si>
  <si>
    <t>FAFV</t>
  </si>
  <si>
    <t>Filozofická antropologie a filozofie vědy</t>
  </si>
  <si>
    <t>KPP</t>
  </si>
  <si>
    <t>Klinická psychologie a psychopatologie</t>
  </si>
  <si>
    <t>PDDZ</t>
  </si>
  <si>
    <t>Péče o duševní a duchovní zdraví</t>
  </si>
  <si>
    <t>Růžička</t>
  </si>
  <si>
    <t>PAPZ</t>
  </si>
  <si>
    <t>Právní aspekty spirituální péče o zdraví</t>
  </si>
  <si>
    <t>PVAZ</t>
  </si>
  <si>
    <t>Propojení vztahových aspektů zdraví s meziosobně vztahovým obrazem Boha v křesťanské tradici</t>
  </si>
  <si>
    <t>Pospíšil</t>
  </si>
  <si>
    <t>RSTZS</t>
  </si>
  <si>
    <t>Role spirituality při tvorbě životního stylu</t>
  </si>
  <si>
    <t>Ambros</t>
  </si>
  <si>
    <t>SOR</t>
  </si>
  <si>
    <t>Spiritualita a osobnostní rozvoj</t>
  </si>
  <si>
    <t>Smékal</t>
  </si>
  <si>
    <t>SPVZ</t>
  </si>
  <si>
    <t>Strategie politiky veřejného zdraví</t>
  </si>
  <si>
    <t>Kalman</t>
  </si>
  <si>
    <t>UDP</t>
  </si>
  <si>
    <t>Úvod do dialogického personalismu</t>
  </si>
  <si>
    <t>Novotný</t>
  </si>
  <si>
    <t>VVPT</t>
  </si>
  <si>
    <t>Vztahová vazba a psychotraumatologie z biopsychosociálního hlediska</t>
  </si>
  <si>
    <t>Hašto</t>
  </si>
  <si>
    <t>ASA</t>
  </si>
  <si>
    <t>předmět</t>
  </si>
  <si>
    <t>počet kreditů</t>
  </si>
  <si>
    <t>Autorství/spoluautorství jiných výstupů</t>
  </si>
  <si>
    <t>COST</t>
  </si>
  <si>
    <t>Citace ostatní</t>
  </si>
  <si>
    <t>CSWS</t>
  </si>
  <si>
    <t>Citace SCOPUS a WoS</t>
  </si>
  <si>
    <t>JOA</t>
  </si>
  <si>
    <t>Jiné odborné aktivity</t>
  </si>
  <si>
    <t>VBDP</t>
  </si>
  <si>
    <t>Vedení bakalářské/diplomové práce</t>
  </si>
  <si>
    <t>VSVOC</t>
  </si>
  <si>
    <t>Vedení práce SVOČ</t>
  </si>
  <si>
    <t>Blok volitelných předmětů "Studijní činnost - specializace" min. splnění 4 předmětů, 8 kreditů</t>
  </si>
  <si>
    <r>
      <t xml:space="preserve">Fakultativní předměty - nepovinné                                                                                                                               </t>
    </r>
    <r>
      <rPr>
        <i/>
        <sz val="11"/>
        <rFont val="Calibri"/>
      </rPr>
      <t xml:space="preserve"> (splnění těchto předmětů se bude zohledňovat při celkovém hodnocení studia)</t>
    </r>
  </si>
  <si>
    <t>CELKEM KREDITŮ ZA CELOU DOBU STUDIA</t>
  </si>
  <si>
    <t>B)  STUDIJNÍ POVINNOSTI, které je student povinen splnit, aby mohl postoupit do dalšího ročníku:</t>
  </si>
  <si>
    <t>akad. rok</t>
  </si>
  <si>
    <t>1. rok</t>
  </si>
  <si>
    <t xml:space="preserve"> </t>
  </si>
  <si>
    <t>2. rok</t>
  </si>
  <si>
    <t>3. rok</t>
  </si>
  <si>
    <t>4. rok</t>
  </si>
  <si>
    <t>podpis studenta: ……………………………………………………………….</t>
  </si>
  <si>
    <t>podpis školitele: ……………………………………………………………….</t>
  </si>
  <si>
    <t>schváleno Oborovou radou dne: ……………………………………………………………….</t>
  </si>
  <si>
    <t>podpis předsedy oborové rady: ……………………………………………………………….</t>
  </si>
  <si>
    <t>A)    STUDIJNÍ PLÁN</t>
  </si>
  <si>
    <t xml:space="preserve">*  získání 40 kreditů
*  složení jazykové zkoušky (nebo uznání splnění povinnosti oborovou radou)
*  schválení tématu dizertační práce
*  schválení 4 témat ke státní doktorské zkoušce
*  složení státní doktorské zkoušky
*  vykonání prediskuze na dizertační prací (dle čl. 27 SZŘ DSP)
*  obhájení dizertační práce
</t>
  </si>
  <si>
    <t xml:space="preserve">**  jednotlivé studijní povinnosti v akad. rocích uvádějte vždy po jednom pod sebou </t>
  </si>
  <si>
    <t>studijní  povinnosti</t>
  </si>
  <si>
    <t>C)    RÁMCOVĚ VYMEZENÉ TÉMA VĚDECKÉHO BÁDÁNÍ STUDENTA:</t>
  </si>
  <si>
    <r>
      <t>Program:</t>
    </r>
    <r>
      <rPr>
        <b/>
        <i/>
        <sz val="12"/>
        <color rgb="FF000000"/>
        <rFont val="Times New Roman"/>
        <family val="1"/>
        <charset val="238"/>
      </rPr>
      <t xml:space="preserve"> </t>
    </r>
  </si>
  <si>
    <r>
      <t>Obor:</t>
    </r>
    <r>
      <rPr>
        <b/>
        <i/>
        <sz val="12"/>
        <color rgb="FF000000"/>
        <rFont val="Times New Roman"/>
        <family val="1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</si>
</sst>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rgb="FF000000"/>
      <name val="Calibri"/>
    </font>
    <font>
      <b/>
      <u/>
      <sz val="16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12"/>
      <color rgb="FF000000"/>
      <name val="Times New Roman"/>
    </font>
    <font>
      <sz val="12"/>
      <color rgb="FF808080"/>
      <name val="Times New Roman"/>
    </font>
    <font>
      <b/>
      <sz val="16"/>
      <color rgb="FF000000"/>
      <name val="Times New Roman"/>
    </font>
    <font>
      <i/>
      <sz val="11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2"/>
      <name val="Times New Roman"/>
    </font>
    <font>
      <b/>
      <sz val="14"/>
      <color rgb="FF000000"/>
      <name val="Times New Roman"/>
    </font>
    <font>
      <sz val="14"/>
      <color rgb="FF000000"/>
      <name val="Cambria"/>
    </font>
    <font>
      <b/>
      <sz val="12"/>
      <name val="Times New Roman"/>
    </font>
    <font>
      <sz val="12"/>
      <color rgb="FF000000"/>
      <name val="Calibri"/>
    </font>
    <font>
      <b/>
      <i/>
      <sz val="12"/>
      <color rgb="FF000000"/>
      <name val="Times New Roman"/>
    </font>
    <font>
      <sz val="13"/>
      <color rgb="FF000000"/>
      <name val="Times New Roman"/>
    </font>
    <font>
      <sz val="14"/>
      <color rgb="FF000000"/>
      <name val="Times New Roman"/>
    </font>
    <font>
      <i/>
      <sz val="11"/>
      <name val="Calibri"/>
    </font>
    <font>
      <b/>
      <sz val="16"/>
      <color rgb="FF000000"/>
      <name val="Times New Roman"/>
      <family val="1"/>
      <charset val="238"/>
    </font>
    <font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i/>
      <sz val="12"/>
      <color rgb="FFFF00FF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i/>
      <sz val="12"/>
      <color rgb="FF00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B2A1C7"/>
        <bgColor rgb="FFB2A1C7"/>
      </patternFill>
    </fill>
    <fill>
      <patternFill patternType="solid">
        <fgColor rgb="FFE5DFEC"/>
        <bgColor rgb="FFE5DFE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E598"/>
        <bgColor rgb="FFFFE598"/>
      </patternFill>
    </fill>
    <fill>
      <patternFill patternType="solid">
        <fgColor rgb="FFFFCC99"/>
        <bgColor rgb="FFE5DFEC"/>
      </patternFill>
    </fill>
    <fill>
      <patternFill patternType="solid">
        <fgColor rgb="FFFFCC99"/>
        <bgColor rgb="FFFABF8F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rgb="FFEAF1D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BE5F1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8" fillId="9" borderId="14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8" xfId="0" applyFont="1" applyBorder="1" applyAlignment="1"/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14" borderId="41" xfId="0" applyFont="1" applyFill="1" applyBorder="1" applyAlignment="1">
      <alignment horizontal="center" vertical="center" wrapText="1"/>
    </xf>
    <xf numFmtId="0" fontId="8" fillId="14" borderId="44" xfId="0" applyFont="1" applyFill="1" applyBorder="1" applyAlignment="1">
      <alignment horizontal="center" vertical="center" wrapText="1"/>
    </xf>
    <xf numFmtId="0" fontId="8" fillId="13" borderId="44" xfId="0" applyFont="1" applyFill="1" applyBorder="1" applyAlignment="1">
      <alignment horizontal="center" vertical="center" wrapText="1"/>
    </xf>
    <xf numFmtId="0" fontId="8" fillId="14" borderId="45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/>
    <xf numFmtId="0" fontId="30" fillId="0" borderId="0" xfId="0" applyFont="1" applyAlignment="1">
      <alignment horizontal="left" vertical="center"/>
    </xf>
    <xf numFmtId="0" fontId="8" fillId="16" borderId="56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8" fillId="11" borderId="5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4" fillId="0" borderId="0" xfId="0" applyFont="1" applyAlignment="1">
      <alignment horizontal="left" vertical="top" wrapText="1"/>
    </xf>
    <xf numFmtId="0" fontId="0" fillId="0" borderId="0" xfId="0" applyFont="1" applyAlignment="1"/>
    <xf numFmtId="0" fontId="7" fillId="0" borderId="0" xfId="0" applyFont="1" applyAlignment="1">
      <alignment horizontal="left" vertical="center" wrapText="1"/>
    </xf>
    <xf numFmtId="0" fontId="26" fillId="0" borderId="54" xfId="0" applyFont="1" applyBorder="1" applyAlignment="1">
      <alignment horizontal="center" vertical="center" wrapText="1"/>
    </xf>
    <xf numFmtId="0" fontId="9" fillId="0" borderId="54" xfId="0" applyFont="1" applyBorder="1"/>
    <xf numFmtId="0" fontId="9" fillId="0" borderId="55" xfId="0" applyFont="1" applyBorder="1"/>
    <xf numFmtId="0" fontId="12" fillId="0" borderId="34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Protection="1">
      <protection locked="0"/>
    </xf>
    <xf numFmtId="0" fontId="9" fillId="0" borderId="52" xfId="0" applyFont="1" applyBorder="1" applyProtection="1"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Protection="1">
      <protection locked="0"/>
    </xf>
    <xf numFmtId="0" fontId="9" fillId="0" borderId="27" xfId="0" applyFont="1" applyBorder="1" applyProtection="1">
      <protection locked="0"/>
    </xf>
    <xf numFmtId="0" fontId="25" fillId="0" borderId="0" xfId="0" applyFont="1" applyAlignment="1">
      <alignment horizontal="left" vertical="center" wrapText="1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Protection="1">
      <protection locked="0"/>
    </xf>
    <xf numFmtId="0" fontId="9" fillId="0" borderId="30" xfId="0" applyFont="1" applyBorder="1" applyProtection="1"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12" fillId="0" borderId="48" xfId="0" applyFont="1" applyBorder="1" applyAlignment="1" applyProtection="1">
      <alignment horizontal="left" vertical="top" wrapText="1"/>
      <protection locked="0"/>
    </xf>
    <xf numFmtId="0" fontId="9" fillId="0" borderId="43" xfId="0" applyFont="1" applyBorder="1" applyProtection="1">
      <protection locked="0"/>
    </xf>
    <xf numFmtId="0" fontId="9" fillId="0" borderId="49" xfId="0" applyFont="1" applyBorder="1" applyProtection="1">
      <protection locked="0"/>
    </xf>
    <xf numFmtId="0" fontId="3" fillId="3" borderId="2" xfId="0" applyFont="1" applyFill="1" applyBorder="1" applyAlignment="1">
      <alignment horizontal="left" vertical="center" wrapText="1"/>
    </xf>
    <xf numFmtId="0" fontId="9" fillId="0" borderId="3" xfId="0" applyFont="1" applyBorder="1"/>
    <xf numFmtId="0" fontId="12" fillId="0" borderId="28" xfId="0" applyFont="1" applyBorder="1" applyAlignment="1" applyProtection="1">
      <alignment horizontal="left" vertical="center" shrinkToFit="1"/>
      <protection locked="0"/>
    </xf>
    <xf numFmtId="0" fontId="8" fillId="11" borderId="17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12" fillId="0" borderId="23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Protection="1">
      <protection locked="0"/>
    </xf>
    <xf numFmtId="0" fontId="9" fillId="0" borderId="25" xfId="0" applyFont="1" applyBorder="1" applyProtection="1">
      <protection locked="0"/>
    </xf>
    <xf numFmtId="0" fontId="12" fillId="0" borderId="26" xfId="0" applyFont="1" applyBorder="1" applyAlignment="1" applyProtection="1">
      <alignment horizontal="left" vertical="center" shrinkToFi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/>
    <xf numFmtId="0" fontId="21" fillId="0" borderId="0" xfId="0" applyFont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9" fillId="0" borderId="5" xfId="0" applyFont="1" applyBorder="1"/>
    <xf numFmtId="0" fontId="8" fillId="16" borderId="13" xfId="0" applyFont="1" applyFill="1" applyBorder="1" applyAlignment="1">
      <alignment horizontal="center" vertical="center" wrapText="1"/>
    </xf>
    <xf numFmtId="0" fontId="0" fillId="17" borderId="0" xfId="0" applyFont="1" applyFill="1" applyAlignment="1"/>
    <xf numFmtId="0" fontId="13" fillId="5" borderId="10" xfId="0" applyFont="1" applyFill="1" applyBorder="1" applyAlignment="1">
      <alignment horizontal="left" vertical="center" wrapText="1"/>
    </xf>
    <xf numFmtId="0" fontId="9" fillId="0" borderId="11" xfId="0" applyFont="1" applyBorder="1"/>
    <xf numFmtId="0" fontId="9" fillId="0" borderId="12" xfId="0" applyFont="1" applyBorder="1"/>
    <xf numFmtId="0" fontId="4" fillId="14" borderId="42" xfId="0" applyFont="1" applyFill="1" applyBorder="1" applyAlignment="1">
      <alignment horizontal="center" vertical="center"/>
    </xf>
    <xf numFmtId="0" fontId="9" fillId="15" borderId="43" xfId="0" applyFont="1" applyFill="1" applyBorder="1"/>
    <xf numFmtId="0" fontId="3" fillId="3" borderId="17" xfId="0" applyFont="1" applyFill="1" applyBorder="1" applyAlignment="1">
      <alignment horizontal="left" vertical="center" wrapText="1"/>
    </xf>
    <xf numFmtId="0" fontId="13" fillId="4" borderId="48" xfId="0" applyFont="1" applyFill="1" applyBorder="1" applyAlignment="1">
      <alignment horizontal="left" vertical="center" wrapText="1"/>
    </xf>
    <xf numFmtId="0" fontId="9" fillId="0" borderId="43" xfId="0" applyFont="1" applyBorder="1"/>
    <xf numFmtId="0" fontId="9" fillId="0" borderId="49" xfId="0" applyFont="1" applyBorder="1"/>
    <xf numFmtId="0" fontId="4" fillId="3" borderId="22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46" xfId="0" applyFont="1" applyFill="1" applyBorder="1" applyAlignment="1">
      <alignment horizontal="left" vertical="center" wrapText="1"/>
    </xf>
    <xf numFmtId="0" fontId="4" fillId="6" borderId="47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8" fillId="7" borderId="17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left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15" fillId="12" borderId="36" xfId="0" applyFont="1" applyFill="1" applyBorder="1" applyAlignment="1">
      <alignment horizontal="left" vertical="center" wrapText="1"/>
    </xf>
    <xf numFmtId="0" fontId="15" fillId="12" borderId="37" xfId="0" applyFont="1" applyFill="1" applyBorder="1" applyAlignment="1">
      <alignment horizontal="left" vertical="center" wrapText="1"/>
    </xf>
    <xf numFmtId="0" fontId="4" fillId="11" borderId="22" xfId="0" applyFont="1" applyFill="1" applyBorder="1" applyAlignment="1">
      <alignment horizontal="left" vertical="center" wrapText="1"/>
    </xf>
    <xf numFmtId="0" fontId="4" fillId="11" borderId="34" xfId="0" applyFont="1" applyFill="1" applyBorder="1" applyAlignment="1">
      <alignment horizontal="left" vertical="center" wrapText="1"/>
    </xf>
    <xf numFmtId="0" fontId="4" fillId="11" borderId="46" xfId="0" applyFont="1" applyFill="1" applyBorder="1" applyAlignment="1">
      <alignment horizontal="left" vertical="center" wrapText="1"/>
    </xf>
    <xf numFmtId="0" fontId="4" fillId="11" borderId="47" xfId="0" applyFont="1" applyFill="1" applyBorder="1" applyAlignment="1">
      <alignment horizontal="left" vertical="center" wrapText="1"/>
    </xf>
    <xf numFmtId="0" fontId="4" fillId="9" borderId="22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4" fillId="9" borderId="47" xfId="0" applyFont="1" applyFill="1" applyBorder="1" applyAlignment="1">
      <alignment horizontal="left" vertical="center" wrapText="1"/>
    </xf>
    <xf numFmtId="0" fontId="13" fillId="10" borderId="48" xfId="0" applyFont="1" applyFill="1" applyBorder="1" applyAlignment="1">
      <alignment horizontal="left" vertical="center" wrapText="1"/>
    </xf>
    <xf numFmtId="0" fontId="4" fillId="12" borderId="22" xfId="0" applyFont="1" applyFill="1" applyBorder="1" applyAlignment="1">
      <alignment horizontal="left" vertical="center" wrapText="1"/>
    </xf>
    <xf numFmtId="0" fontId="9" fillId="0" borderId="22" xfId="0" applyFont="1" applyBorder="1"/>
  </cellXfs>
  <cellStyles count="1">
    <cellStyle name="Normální" xfId="0" builtinId="0"/>
  </cellStyles>
  <dxfs count="56">
    <dxf>
      <fill>
        <patternFill patternType="solid">
          <fgColor rgb="FFB7E1CD"/>
          <bgColor rgb="FFB7E1CD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FF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9"/>
  <sheetViews>
    <sheetView tabSelected="1" topLeftCell="A16" workbookViewId="0">
      <selection activeCell="I22" sqref="I22"/>
    </sheetView>
  </sheetViews>
  <sheetFormatPr defaultColWidth="14.42578125" defaultRowHeight="15" customHeight="1" x14ac:dyDescent="0.25"/>
  <cols>
    <col min="1" max="1" width="9.7109375" customWidth="1"/>
    <col min="2" max="2" width="11.42578125" customWidth="1"/>
    <col min="3" max="3" width="11.7109375" customWidth="1"/>
    <col min="4" max="4" width="32.85546875" customWidth="1"/>
    <col min="5" max="6" width="12.5703125" customWidth="1"/>
    <col min="7" max="7" width="10.5703125" customWidth="1"/>
    <col min="8" max="8" width="7.42578125" customWidth="1"/>
    <col min="9" max="9" width="10.5703125" customWidth="1"/>
    <col min="10" max="10" width="8.7109375" customWidth="1"/>
    <col min="11" max="11" width="28.5703125" customWidth="1"/>
    <col min="12" max="27" width="8.7109375" customWidth="1"/>
  </cols>
  <sheetData>
    <row r="1" spans="1:27" ht="1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27" ht="20.25" x14ac:dyDescent="0.25">
      <c r="A2" s="142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27" s="78" customFormat="1" ht="11.25" customHeight="1" x14ac:dyDescent="0.25">
      <c r="A3" s="79"/>
    </row>
    <row r="4" spans="1:27" x14ac:dyDescent="0.25">
      <c r="A4" s="2"/>
      <c r="B4" s="2"/>
    </row>
    <row r="5" spans="1:27" s="98" customFormat="1" ht="23.25" customHeight="1" x14ac:dyDescent="0.3">
      <c r="A5" s="97"/>
      <c r="B5" s="99" t="s">
        <v>1</v>
      </c>
      <c r="C5" s="137"/>
      <c r="D5" s="138"/>
      <c r="E5" s="138"/>
      <c r="F5" s="138"/>
      <c r="G5" s="138"/>
      <c r="H5" s="138"/>
      <c r="I5" s="138"/>
    </row>
    <row r="6" spans="1:27" ht="15.75" x14ac:dyDescent="0.25">
      <c r="A6" s="3"/>
      <c r="B6" s="99" t="s">
        <v>2</v>
      </c>
      <c r="C6" s="139"/>
      <c r="D6" s="140"/>
      <c r="E6" s="140"/>
      <c r="F6" s="140"/>
      <c r="G6" s="140"/>
      <c r="H6" s="140"/>
      <c r="I6" s="140"/>
    </row>
    <row r="7" spans="1:27" ht="15.75" x14ac:dyDescent="0.25">
      <c r="A7" s="3"/>
      <c r="B7" s="99" t="s">
        <v>172</v>
      </c>
      <c r="C7" s="143" t="s">
        <v>3</v>
      </c>
      <c r="D7" s="144"/>
      <c r="E7" s="144"/>
      <c r="F7" s="144"/>
      <c r="G7" s="144"/>
      <c r="H7" s="144"/>
      <c r="I7" s="144"/>
    </row>
    <row r="8" spans="1:27" ht="15.75" x14ac:dyDescent="0.25">
      <c r="A8" s="3"/>
      <c r="B8" s="99" t="s">
        <v>173</v>
      </c>
      <c r="C8" s="143" t="s">
        <v>4</v>
      </c>
      <c r="D8" s="144"/>
      <c r="E8" s="144"/>
      <c r="F8" s="144"/>
      <c r="G8" s="144"/>
      <c r="H8" s="144"/>
      <c r="I8" s="144"/>
    </row>
    <row r="9" spans="1:27" ht="51" customHeight="1" x14ac:dyDescent="0.25">
      <c r="A9" s="141" t="s">
        <v>5</v>
      </c>
      <c r="B9" s="108"/>
      <c r="C9" s="108"/>
      <c r="D9" s="108"/>
      <c r="E9" s="108"/>
      <c r="F9" s="108"/>
      <c r="G9" s="108"/>
      <c r="H9" s="108"/>
      <c r="I9" s="108"/>
    </row>
    <row r="10" spans="1:27" ht="15.7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27" ht="21" x14ac:dyDescent="0.35">
      <c r="A11" s="145" t="s">
        <v>167</v>
      </c>
      <c r="B11" s="124"/>
      <c r="C11" s="124"/>
      <c r="D11" s="124"/>
      <c r="E11" s="124"/>
      <c r="F11" s="124"/>
      <c r="G11" s="124"/>
      <c r="H11" s="124"/>
      <c r="I11" s="12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6.5" thickBot="1" x14ac:dyDescent="0.3">
      <c r="A12" s="3"/>
      <c r="B12" s="3"/>
    </row>
    <row r="13" spans="1:27" ht="43.5" customHeight="1" thickBot="1" x14ac:dyDescent="0.3">
      <c r="A13" s="82" t="s">
        <v>6</v>
      </c>
      <c r="B13" s="153" t="s">
        <v>7</v>
      </c>
      <c r="C13" s="154"/>
      <c r="D13" s="154"/>
      <c r="E13" s="83" t="s">
        <v>8</v>
      </c>
      <c r="F13" s="83" t="s">
        <v>9</v>
      </c>
      <c r="G13" s="83" t="s">
        <v>10</v>
      </c>
      <c r="H13" s="84" t="s">
        <v>141</v>
      </c>
      <c r="I13" s="85" t="s">
        <v>12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31.5" customHeight="1" x14ac:dyDescent="0.25">
      <c r="A14" s="80" t="s">
        <v>13</v>
      </c>
      <c r="B14" s="155" t="s">
        <v>14</v>
      </c>
      <c r="C14" s="132"/>
      <c r="D14" s="132"/>
      <c r="E14" s="81" t="s">
        <v>15</v>
      </c>
      <c r="F14" s="81" t="s">
        <v>26</v>
      </c>
      <c r="G14" s="81" t="s">
        <v>27</v>
      </c>
      <c r="H14" s="81">
        <v>2</v>
      </c>
      <c r="I14" s="81" t="s">
        <v>19</v>
      </c>
    </row>
    <row r="15" spans="1:27" ht="63" customHeight="1" x14ac:dyDescent="0.25">
      <c r="A15" s="9" t="s">
        <v>34</v>
      </c>
      <c r="B15" s="128" t="s">
        <v>35</v>
      </c>
      <c r="C15" s="129"/>
      <c r="D15" s="129"/>
      <c r="E15" s="18" t="s">
        <v>37</v>
      </c>
      <c r="F15" s="18" t="s">
        <v>39</v>
      </c>
      <c r="G15" s="20" t="s">
        <v>27</v>
      </c>
      <c r="H15" s="18">
        <v>2</v>
      </c>
      <c r="I15" s="18" t="s">
        <v>19</v>
      </c>
    </row>
    <row r="16" spans="1:27" ht="31.5" customHeight="1" x14ac:dyDescent="0.25">
      <c r="A16" s="9" t="s">
        <v>41</v>
      </c>
      <c r="B16" s="128" t="s">
        <v>42</v>
      </c>
      <c r="C16" s="129"/>
      <c r="D16" s="129"/>
      <c r="E16" s="18" t="s">
        <v>15</v>
      </c>
      <c r="F16" s="18" t="s">
        <v>15</v>
      </c>
      <c r="G16" s="20" t="s">
        <v>43</v>
      </c>
      <c r="H16" s="18">
        <v>1</v>
      </c>
      <c r="I16" s="18" t="s">
        <v>19</v>
      </c>
    </row>
    <row r="17" spans="1:9" ht="31.5" customHeight="1" x14ac:dyDescent="0.25">
      <c r="A17" s="9" t="s">
        <v>44</v>
      </c>
      <c r="B17" s="128" t="s">
        <v>45</v>
      </c>
      <c r="C17" s="129"/>
      <c r="D17" s="129"/>
      <c r="E17" s="18" t="s">
        <v>37</v>
      </c>
      <c r="F17" s="18"/>
      <c r="G17" s="20" t="s">
        <v>47</v>
      </c>
      <c r="H17" s="18">
        <v>2</v>
      </c>
      <c r="I17" s="18" t="s">
        <v>19</v>
      </c>
    </row>
    <row r="18" spans="1:9" ht="31.5" customHeight="1" x14ac:dyDescent="0.25">
      <c r="A18" s="9" t="s">
        <v>48</v>
      </c>
      <c r="B18" s="128" t="s">
        <v>49</v>
      </c>
      <c r="C18" s="129"/>
      <c r="D18" s="129"/>
      <c r="E18" s="18" t="s">
        <v>50</v>
      </c>
      <c r="F18" s="18" t="s">
        <v>51</v>
      </c>
      <c r="G18" s="20" t="s">
        <v>47</v>
      </c>
      <c r="H18" s="18">
        <v>1</v>
      </c>
      <c r="I18" s="18" t="s">
        <v>19</v>
      </c>
    </row>
    <row r="19" spans="1:9" s="106" customFormat="1" ht="31.5" customHeight="1" x14ac:dyDescent="0.25">
      <c r="A19" s="9" t="s">
        <v>83</v>
      </c>
      <c r="B19" s="128" t="s">
        <v>84</v>
      </c>
      <c r="C19" s="129"/>
      <c r="D19" s="129"/>
      <c r="E19" s="20" t="s">
        <v>79</v>
      </c>
      <c r="F19" s="26" t="s">
        <v>79</v>
      </c>
      <c r="G19" s="20" t="s">
        <v>43</v>
      </c>
      <c r="H19" s="20">
        <v>2</v>
      </c>
      <c r="I19" s="15" t="s">
        <v>19</v>
      </c>
    </row>
    <row r="20" spans="1:9" ht="31.5" customHeight="1" thickBot="1" x14ac:dyDescent="0.3">
      <c r="A20" s="9" t="s">
        <v>54</v>
      </c>
      <c r="B20" s="128" t="s">
        <v>55</v>
      </c>
      <c r="C20" s="129"/>
      <c r="D20" s="129"/>
      <c r="E20" s="18" t="s">
        <v>58</v>
      </c>
      <c r="F20" s="18"/>
      <c r="G20" s="20" t="s">
        <v>43</v>
      </c>
      <c r="H20" s="18">
        <v>3</v>
      </c>
      <c r="I20" s="10" t="s">
        <v>19</v>
      </c>
    </row>
    <row r="21" spans="1:9" ht="31.5" customHeight="1" x14ac:dyDescent="0.25">
      <c r="A21" s="9" t="s">
        <v>60</v>
      </c>
      <c r="B21" s="128" t="s">
        <v>61</v>
      </c>
      <c r="C21" s="129"/>
      <c r="D21" s="129"/>
      <c r="E21" s="18" t="s">
        <v>37</v>
      </c>
      <c r="F21" s="26"/>
      <c r="G21" s="20" t="s">
        <v>47</v>
      </c>
      <c r="H21" s="18">
        <v>2</v>
      </c>
      <c r="I21" s="71"/>
    </row>
    <row r="22" spans="1:9" ht="31.5" customHeight="1" x14ac:dyDescent="0.25">
      <c r="A22" s="9" t="s">
        <v>85</v>
      </c>
      <c r="B22" s="128" t="s">
        <v>86</v>
      </c>
      <c r="C22" s="129"/>
      <c r="D22" s="129"/>
      <c r="E22" s="18" t="s">
        <v>37</v>
      </c>
      <c r="F22" s="26"/>
      <c r="G22" s="20" t="s">
        <v>47</v>
      </c>
      <c r="H22" s="18">
        <v>2</v>
      </c>
      <c r="I22" s="72"/>
    </row>
    <row r="23" spans="1:9" ht="31.5" customHeight="1" x14ac:dyDescent="0.25">
      <c r="A23" s="9" t="s">
        <v>87</v>
      </c>
      <c r="B23" s="128" t="s">
        <v>88</v>
      </c>
      <c r="C23" s="129"/>
      <c r="D23" s="129"/>
      <c r="E23" s="18" t="s">
        <v>58</v>
      </c>
      <c r="F23" s="26"/>
      <c r="G23" s="20" t="s">
        <v>43</v>
      </c>
      <c r="H23" s="18">
        <v>1</v>
      </c>
      <c r="I23" s="72"/>
    </row>
    <row r="24" spans="1:9" ht="31.5" customHeight="1" x14ac:dyDescent="0.25">
      <c r="A24" s="9" t="s">
        <v>89</v>
      </c>
      <c r="B24" s="128" t="s">
        <v>90</v>
      </c>
      <c r="C24" s="129"/>
      <c r="D24" s="129"/>
      <c r="E24" s="18" t="s">
        <v>50</v>
      </c>
      <c r="F24" s="26"/>
      <c r="G24" s="20" t="s">
        <v>43</v>
      </c>
      <c r="H24" s="18">
        <v>1</v>
      </c>
      <c r="I24" s="72"/>
    </row>
    <row r="25" spans="1:9" ht="31.5" customHeight="1" x14ac:dyDescent="0.25">
      <c r="A25" s="9" t="s">
        <v>91</v>
      </c>
      <c r="B25" s="128" t="s">
        <v>92</v>
      </c>
      <c r="C25" s="129"/>
      <c r="D25" s="129"/>
      <c r="E25" s="18" t="s">
        <v>50</v>
      </c>
      <c r="F25" s="26"/>
      <c r="G25" s="20" t="s">
        <v>43</v>
      </c>
      <c r="H25" s="18">
        <v>1</v>
      </c>
      <c r="I25" s="72"/>
    </row>
    <row r="26" spans="1:9" ht="31.5" customHeight="1" x14ac:dyDescent="0.25">
      <c r="A26" s="9" t="s">
        <v>94</v>
      </c>
      <c r="B26" s="128" t="s">
        <v>95</v>
      </c>
      <c r="C26" s="129"/>
      <c r="D26" s="129"/>
      <c r="E26" s="18" t="s">
        <v>50</v>
      </c>
      <c r="F26" s="26"/>
      <c r="G26" s="20" t="s">
        <v>43</v>
      </c>
      <c r="H26" s="18">
        <v>1</v>
      </c>
      <c r="I26" s="72"/>
    </row>
    <row r="27" spans="1:9" ht="31.5" customHeight="1" x14ac:dyDescent="0.25">
      <c r="A27" s="9" t="s">
        <v>96</v>
      </c>
      <c r="B27" s="128" t="s">
        <v>97</v>
      </c>
      <c r="C27" s="129"/>
      <c r="D27" s="129"/>
      <c r="E27" s="18" t="s">
        <v>58</v>
      </c>
      <c r="F27" s="26"/>
      <c r="G27" s="20" t="s">
        <v>43</v>
      </c>
      <c r="H27" s="18">
        <v>1</v>
      </c>
      <c r="I27" s="72"/>
    </row>
    <row r="28" spans="1:9" ht="31.5" customHeight="1" x14ac:dyDescent="0.25">
      <c r="A28" s="59" t="s">
        <v>99</v>
      </c>
      <c r="B28" s="146" t="s">
        <v>100</v>
      </c>
      <c r="C28" s="147"/>
      <c r="D28" s="147"/>
      <c r="E28" s="15" t="s">
        <v>102</v>
      </c>
      <c r="F28" s="60"/>
      <c r="G28" s="15" t="s">
        <v>43</v>
      </c>
      <c r="H28" s="15">
        <v>1</v>
      </c>
      <c r="I28" s="73"/>
    </row>
    <row r="29" spans="1:9" ht="15.75" customHeight="1" x14ac:dyDescent="0.25">
      <c r="A29" s="159" t="s">
        <v>105</v>
      </c>
      <c r="B29" s="159"/>
      <c r="C29" s="159"/>
      <c r="D29" s="159"/>
      <c r="E29" s="159"/>
      <c r="F29" s="159"/>
      <c r="G29" s="159"/>
      <c r="H29" s="160">
        <v>23</v>
      </c>
      <c r="I29" s="161"/>
    </row>
    <row r="30" spans="1:9" ht="15.75" customHeight="1" x14ac:dyDescent="0.25">
      <c r="A30" s="3"/>
      <c r="B30" s="3"/>
    </row>
    <row r="31" spans="1:9" ht="12" customHeight="1" x14ac:dyDescent="0.25">
      <c r="A31" s="3"/>
      <c r="B31" s="3"/>
    </row>
    <row r="32" spans="1:9" ht="15.75" customHeight="1" x14ac:dyDescent="0.25">
      <c r="A32" s="3"/>
      <c r="B32" s="3"/>
    </row>
    <row r="33" spans="1:12" ht="28.5" customHeight="1" thickBot="1" x14ac:dyDescent="0.3">
      <c r="A33" s="150" t="s">
        <v>31</v>
      </c>
      <c r="B33" s="151"/>
      <c r="C33" s="151"/>
      <c r="D33" s="151"/>
      <c r="E33" s="151"/>
      <c r="F33" s="151"/>
      <c r="G33" s="151"/>
      <c r="H33" s="151"/>
      <c r="I33" s="152"/>
    </row>
    <row r="34" spans="1:12" ht="48.75" customHeight="1" thickBot="1" x14ac:dyDescent="0.3">
      <c r="A34" s="100" t="s">
        <v>6</v>
      </c>
      <c r="B34" s="148" t="s">
        <v>140</v>
      </c>
      <c r="C34" s="149"/>
      <c r="D34" s="149"/>
      <c r="E34" s="86" t="s">
        <v>8</v>
      </c>
      <c r="F34" s="86" t="s">
        <v>9</v>
      </c>
      <c r="G34" s="86" t="s">
        <v>10</v>
      </c>
      <c r="H34" s="87" t="s">
        <v>141</v>
      </c>
      <c r="I34" s="88" t="s">
        <v>12</v>
      </c>
    </row>
    <row r="35" spans="1:12" ht="31.5" customHeight="1" x14ac:dyDescent="0.25">
      <c r="A35" s="101" t="e">
        <f>VLOOKUP($B35,'Vědecko-výzkumná činnost'!A:G,2,0)</f>
        <v>#N/A</v>
      </c>
      <c r="B35" s="133"/>
      <c r="C35" s="134"/>
      <c r="D35" s="135"/>
      <c r="E35" s="58" t="e">
        <f>VLOOKUP($B35,'Vědecko-výzkumná činnost'!A:G,3,0)</f>
        <v>#N/A</v>
      </c>
      <c r="F35" s="35" t="e">
        <f>VLOOKUP($B35,'Vědecko-výzkumná činnost'!A:G,4,0)</f>
        <v>#N/A</v>
      </c>
      <c r="G35" s="34" t="e">
        <f>VLOOKUP($B35,'Vědecko-výzkumná činnost'!A:G,6,0)</f>
        <v>#N/A</v>
      </c>
      <c r="H35" s="36" t="e">
        <f>VLOOKUP($B35,'Vědecko-výzkumná činnost'!A:G,7,0)</f>
        <v>#N/A</v>
      </c>
      <c r="I35" s="68"/>
    </row>
    <row r="36" spans="1:12" ht="31.5" customHeight="1" x14ac:dyDescent="0.25">
      <c r="A36" s="101" t="e">
        <f>VLOOKUP($B36,'Vědecko-výzkumná činnost'!A:G,2,0)</f>
        <v>#N/A</v>
      </c>
      <c r="B36" s="136"/>
      <c r="C36" s="117"/>
      <c r="D36" s="118"/>
      <c r="E36" s="58" t="e">
        <f>VLOOKUP($B36,'Vědecko-výzkumná činnost'!A:G,3,0)</f>
        <v>#N/A</v>
      </c>
      <c r="F36" s="35" t="e">
        <f>VLOOKUP($B36,'Vědecko-výzkumná činnost'!A:G,4,0)</f>
        <v>#N/A</v>
      </c>
      <c r="G36" s="34" t="e">
        <f>VLOOKUP($B36,'Vědecko-výzkumná činnost'!A:G,6,0)</f>
        <v>#N/A</v>
      </c>
      <c r="H36" s="36" t="e">
        <f>VLOOKUP($B36,'Vědecko-výzkumná činnost'!A:G,7,0)</f>
        <v>#N/A</v>
      </c>
      <c r="I36" s="69"/>
    </row>
    <row r="37" spans="1:12" ht="31.5" customHeight="1" thickBot="1" x14ac:dyDescent="0.3">
      <c r="A37" s="102" t="e">
        <f>VLOOKUP($B37,'Vědecko-výzkumná činnost'!A:G,2,0)</f>
        <v>#N/A</v>
      </c>
      <c r="B37" s="130"/>
      <c r="C37" s="121"/>
      <c r="D37" s="122"/>
      <c r="E37" s="62" t="e">
        <f>VLOOKUP($B37,'Vědecko-výzkumná činnost'!A:G,3,0)</f>
        <v>#N/A</v>
      </c>
      <c r="F37" s="63" t="e">
        <f>VLOOKUP($B37,'Vědecko-výzkumná činnost'!A:G,4,0)</f>
        <v>#N/A</v>
      </c>
      <c r="G37" s="64" t="e">
        <f>VLOOKUP($B37,'Vědecko-výzkumná činnost'!A:G,6,0)</f>
        <v>#N/A</v>
      </c>
      <c r="H37" s="89" t="e">
        <f>VLOOKUP($B37,'Vědecko-výzkumná činnost'!A:G,7,0)</f>
        <v>#N/A</v>
      </c>
      <c r="I37" s="70"/>
    </row>
    <row r="38" spans="1:12" ht="15.75" customHeight="1" x14ac:dyDescent="0.25">
      <c r="A38" s="162" t="s">
        <v>105</v>
      </c>
      <c r="B38" s="163"/>
      <c r="C38" s="163"/>
      <c r="D38" s="163"/>
      <c r="E38" s="162"/>
      <c r="F38" s="162"/>
      <c r="G38" s="162"/>
      <c r="H38" s="164">
        <f>SUMIF(H35:H37,"&gt;0")</f>
        <v>0</v>
      </c>
      <c r="I38" s="165"/>
      <c r="J38" s="61"/>
    </row>
    <row r="39" spans="1:12" ht="15.75" customHeight="1" thickBot="1" x14ac:dyDescent="0.3">
      <c r="A39" s="3"/>
      <c r="B39" s="3"/>
    </row>
    <row r="40" spans="1:12" ht="27.75" customHeight="1" thickBot="1" x14ac:dyDescent="0.3">
      <c r="A40" s="156" t="s">
        <v>28</v>
      </c>
      <c r="B40" s="157"/>
      <c r="C40" s="157"/>
      <c r="D40" s="157"/>
      <c r="E40" s="157"/>
      <c r="F40" s="157"/>
      <c r="G40" s="157"/>
      <c r="H40" s="157"/>
      <c r="I40" s="158"/>
    </row>
    <row r="41" spans="1:12" ht="48" customHeight="1" thickBot="1" x14ac:dyDescent="0.3">
      <c r="A41" s="103" t="s">
        <v>6</v>
      </c>
      <c r="B41" s="167" t="s">
        <v>140</v>
      </c>
      <c r="C41" s="132"/>
      <c r="D41" s="132"/>
      <c r="E41" s="37" t="s">
        <v>8</v>
      </c>
      <c r="F41" s="37" t="s">
        <v>9</v>
      </c>
      <c r="G41" s="38" t="s">
        <v>10</v>
      </c>
      <c r="H41" s="38" t="s">
        <v>141</v>
      </c>
      <c r="I41" s="39" t="s">
        <v>12</v>
      </c>
    </row>
    <row r="42" spans="1:12" ht="31.5" customHeight="1" x14ac:dyDescent="0.25">
      <c r="A42" s="101" t="e">
        <f>VLOOKUP($B42,metodologie!$A:$G,2,0)</f>
        <v>#N/A</v>
      </c>
      <c r="B42" s="133"/>
      <c r="C42" s="134"/>
      <c r="D42" s="135"/>
      <c r="E42" s="58" t="e">
        <f>VLOOKUP($B42,metodologie!$A:$G,3,0)</f>
        <v>#N/A</v>
      </c>
      <c r="F42" s="35" t="e">
        <f>VLOOKUP($B42,metodologie!$A:$G,4,0)</f>
        <v>#N/A</v>
      </c>
      <c r="G42" s="34" t="e">
        <f>VLOOKUP($B42,metodologie!$A:$G,6,0)</f>
        <v>#N/A</v>
      </c>
      <c r="H42" s="36" t="e">
        <f>VLOOKUP($B42,metodologie!$A:$G,7,0)</f>
        <v>#N/A</v>
      </c>
      <c r="I42" s="68"/>
    </row>
    <row r="43" spans="1:12" ht="31.5" customHeight="1" x14ac:dyDescent="0.25">
      <c r="A43" s="101" t="e">
        <f>VLOOKUP($B43,metodologie!$A:$G,2,0)</f>
        <v>#N/A</v>
      </c>
      <c r="B43" s="136"/>
      <c r="C43" s="117"/>
      <c r="D43" s="118"/>
      <c r="E43" s="58" t="e">
        <f>VLOOKUP($B43,metodologie!$A:$G,3,0)</f>
        <v>#N/A</v>
      </c>
      <c r="F43" s="35" t="e">
        <f>VLOOKUP($B43,metodologie!$A:$G,4,0)</f>
        <v>#N/A</v>
      </c>
      <c r="G43" s="34" t="e">
        <f>VLOOKUP($B43,metodologie!$A:$G,6,0)</f>
        <v>#N/A</v>
      </c>
      <c r="H43" s="36" t="e">
        <f>VLOOKUP($B43,metodologie!$A:$G,7,0)</f>
        <v>#N/A</v>
      </c>
      <c r="I43" s="69"/>
    </row>
    <row r="44" spans="1:12" ht="31.5" customHeight="1" x14ac:dyDescent="0.25">
      <c r="A44" s="101" t="e">
        <f>VLOOKUP($B44,metodologie!$A:$G,2,0)</f>
        <v>#N/A</v>
      </c>
      <c r="B44" s="136"/>
      <c r="C44" s="117"/>
      <c r="D44" s="118"/>
      <c r="E44" s="58" t="e">
        <f>VLOOKUP($B44,metodologie!$A:$G,3,0)</f>
        <v>#N/A</v>
      </c>
      <c r="F44" s="35" t="e">
        <f>VLOOKUP($B44,metodologie!$A:$G,4,0)</f>
        <v>#N/A</v>
      </c>
      <c r="G44" s="34" t="e">
        <f>VLOOKUP($B44,metodologie!$A:$G,6,0)</f>
        <v>#N/A</v>
      </c>
      <c r="H44" s="36" t="e">
        <f>VLOOKUP($B44,metodologie!$A:$G,7,0)</f>
        <v>#N/A</v>
      </c>
      <c r="I44" s="69"/>
    </row>
    <row r="45" spans="1:12" ht="31.5" customHeight="1" x14ac:dyDescent="0.25">
      <c r="A45" s="101" t="e">
        <f>VLOOKUP($B45,metodologie!$A:$G,2,0)</f>
        <v>#N/A</v>
      </c>
      <c r="B45" s="136"/>
      <c r="C45" s="117"/>
      <c r="D45" s="118"/>
      <c r="E45" s="58" t="e">
        <f>VLOOKUP($B45,metodologie!$A:$G,3,0)</f>
        <v>#N/A</v>
      </c>
      <c r="F45" s="35" t="e">
        <f>VLOOKUP($B45,metodologie!$A:$G,4,0)</f>
        <v>#N/A</v>
      </c>
      <c r="G45" s="34" t="e">
        <f>VLOOKUP($B45,metodologie!$A:$G,6,0)</f>
        <v>#N/A</v>
      </c>
      <c r="H45" s="36" t="e">
        <f>VLOOKUP($B45,metodologie!$A:$G,7,0)</f>
        <v>#N/A</v>
      </c>
      <c r="I45" s="69"/>
    </row>
    <row r="46" spans="1:12" ht="31.5" customHeight="1" x14ac:dyDescent="0.25">
      <c r="A46" s="101" t="e">
        <f>VLOOKUP($B46,metodologie!$A:$G,2,0)</f>
        <v>#N/A</v>
      </c>
      <c r="B46" s="136"/>
      <c r="C46" s="117"/>
      <c r="D46" s="118"/>
      <c r="E46" s="58" t="e">
        <f>VLOOKUP($B46,metodologie!$A:$G,3,0)</f>
        <v>#N/A</v>
      </c>
      <c r="F46" s="35" t="e">
        <f>VLOOKUP($B46,metodologie!$A:$G,4,0)</f>
        <v>#N/A</v>
      </c>
      <c r="G46" s="34" t="e">
        <f>VLOOKUP($B46,metodologie!$A:$G,6,0)</f>
        <v>#N/A</v>
      </c>
      <c r="H46" s="36" t="e">
        <f>VLOOKUP($B46,metodologie!$A:$G,7,0)</f>
        <v>#N/A</v>
      </c>
      <c r="I46" s="69"/>
      <c r="L46" s="5"/>
    </row>
    <row r="47" spans="1:12" ht="31.5" customHeight="1" x14ac:dyDescent="0.25">
      <c r="A47" s="101" t="e">
        <f>VLOOKUP($B47,metodologie!$A:$G,2,0)</f>
        <v>#N/A</v>
      </c>
      <c r="B47" s="136"/>
      <c r="C47" s="117"/>
      <c r="D47" s="118"/>
      <c r="E47" s="58" t="e">
        <f>VLOOKUP($B47,metodologie!$A:$G,3,0)</f>
        <v>#N/A</v>
      </c>
      <c r="F47" s="35" t="e">
        <f>VLOOKUP($B47,metodologie!$A:$G,4,0)</f>
        <v>#N/A</v>
      </c>
      <c r="G47" s="34" t="e">
        <f>VLOOKUP($B47,metodologie!$A:$G,6,0)</f>
        <v>#N/A</v>
      </c>
      <c r="H47" s="36" t="e">
        <f>VLOOKUP($B47,metodologie!$A:$G,7,0)</f>
        <v>#N/A</v>
      </c>
      <c r="I47" s="69"/>
    </row>
    <row r="48" spans="1:12" ht="31.5" customHeight="1" thickBot="1" x14ac:dyDescent="0.3">
      <c r="A48" s="102" t="e">
        <f>VLOOKUP($B48,metodologie!$A:$G,2,0)</f>
        <v>#N/A</v>
      </c>
      <c r="B48" s="130"/>
      <c r="C48" s="121"/>
      <c r="D48" s="122"/>
      <c r="E48" s="62" t="e">
        <f>VLOOKUP($B48,metodologie!$A:$G,3,0)</f>
        <v>#N/A</v>
      </c>
      <c r="F48" s="63" t="e">
        <f>VLOOKUP($B48,metodologie!$A:$G,4,0)</f>
        <v>#N/A</v>
      </c>
      <c r="G48" s="64" t="e">
        <f>VLOOKUP($B48,metodologie!$A:$G,6,0)</f>
        <v>#N/A</v>
      </c>
      <c r="H48" s="89" t="e">
        <f>VLOOKUP($B48,metodologie!$A:$G,7,0)</f>
        <v>#N/A</v>
      </c>
      <c r="I48" s="70"/>
    </row>
    <row r="49" spans="1:10" ht="15.75" customHeight="1" x14ac:dyDescent="0.25">
      <c r="A49" s="170" t="s">
        <v>105</v>
      </c>
      <c r="B49" s="171"/>
      <c r="C49" s="171"/>
      <c r="D49" s="171"/>
      <c r="E49" s="170"/>
      <c r="F49" s="170"/>
      <c r="G49" s="170"/>
      <c r="H49" s="168">
        <f>SUMIF(H42:H48,"&gt;0")</f>
        <v>0</v>
      </c>
      <c r="I49" s="169"/>
      <c r="J49" s="61"/>
    </row>
    <row r="50" spans="1:10" ht="15.75" customHeight="1" x14ac:dyDescent="0.25">
      <c r="A50" s="43"/>
      <c r="B50" s="43"/>
    </row>
    <row r="51" spans="1:10" ht="9.75" customHeight="1" x14ac:dyDescent="0.25">
      <c r="A51" s="43"/>
      <c r="B51" s="43"/>
    </row>
    <row r="52" spans="1:10" ht="15.75" customHeight="1" x14ac:dyDescent="0.25">
      <c r="A52" s="43"/>
      <c r="B52" s="43"/>
    </row>
    <row r="53" spans="1:10" ht="24" customHeight="1" thickBot="1" x14ac:dyDescent="0.3">
      <c r="A53" s="166" t="s">
        <v>153</v>
      </c>
      <c r="B53" s="151"/>
      <c r="C53" s="151"/>
      <c r="D53" s="151"/>
      <c r="E53" s="151"/>
      <c r="F53" s="151"/>
      <c r="G53" s="151"/>
      <c r="H53" s="151"/>
      <c r="I53" s="152"/>
    </row>
    <row r="54" spans="1:10" ht="45.75" customHeight="1" thickBot="1" x14ac:dyDescent="0.3">
      <c r="A54" s="104" t="s">
        <v>6</v>
      </c>
      <c r="B54" s="172" t="s">
        <v>140</v>
      </c>
      <c r="C54" s="132"/>
      <c r="D54" s="132"/>
      <c r="E54" s="44" t="s">
        <v>8</v>
      </c>
      <c r="F54" s="44" t="s">
        <v>9</v>
      </c>
      <c r="G54" s="45" t="s">
        <v>10</v>
      </c>
      <c r="H54" s="45" t="s">
        <v>141</v>
      </c>
      <c r="I54" s="46" t="s">
        <v>12</v>
      </c>
    </row>
    <row r="55" spans="1:10" ht="31.5" customHeight="1" x14ac:dyDescent="0.25">
      <c r="A55" s="101" t="e">
        <f>VLOOKUP($B55,specializace!A:G,2,0)</f>
        <v>#N/A</v>
      </c>
      <c r="B55" s="133"/>
      <c r="C55" s="134"/>
      <c r="D55" s="135"/>
      <c r="E55" s="58" t="e">
        <f>VLOOKUP($B55,specializace!A:G,3,0)</f>
        <v>#N/A</v>
      </c>
      <c r="F55" s="35" t="e">
        <f>VLOOKUP($B55,specializace!A:G,4,0)</f>
        <v>#N/A</v>
      </c>
      <c r="G55" s="34" t="e">
        <f>VLOOKUP($B55,specializace!A:G,6,0)</f>
        <v>#N/A</v>
      </c>
      <c r="H55" s="36" t="e">
        <f>VLOOKUP($B55,specializace!A:G,7,0)</f>
        <v>#N/A</v>
      </c>
      <c r="I55" s="65"/>
    </row>
    <row r="56" spans="1:10" ht="31.5" customHeight="1" x14ac:dyDescent="0.25">
      <c r="A56" s="101" t="e">
        <f>VLOOKUP($B56,specializace!A:G,2,0)</f>
        <v>#N/A</v>
      </c>
      <c r="B56" s="136"/>
      <c r="C56" s="117"/>
      <c r="D56" s="118"/>
      <c r="E56" s="58" t="e">
        <f>VLOOKUP($B56,specializace!A:G,3,0)</f>
        <v>#N/A</v>
      </c>
      <c r="F56" s="35" t="e">
        <f>VLOOKUP($B56,specializace!A:G,4,0)</f>
        <v>#N/A</v>
      </c>
      <c r="G56" s="34" t="e">
        <f>VLOOKUP($B56,specializace!A:G,6,0)</f>
        <v>#N/A</v>
      </c>
      <c r="H56" s="36" t="e">
        <f>VLOOKUP($B56,specializace!A:G,7,0)</f>
        <v>#N/A</v>
      </c>
      <c r="I56" s="66"/>
    </row>
    <row r="57" spans="1:10" ht="31.5" customHeight="1" x14ac:dyDescent="0.25">
      <c r="A57" s="101" t="e">
        <f>VLOOKUP($B57,specializace!A:G,2,0)</f>
        <v>#N/A</v>
      </c>
      <c r="B57" s="136"/>
      <c r="C57" s="117"/>
      <c r="D57" s="118"/>
      <c r="E57" s="58" t="e">
        <f>VLOOKUP($B57,specializace!A:G,3,0)</f>
        <v>#N/A</v>
      </c>
      <c r="F57" s="35" t="e">
        <f>VLOOKUP($B57,specializace!A:G,4,0)</f>
        <v>#N/A</v>
      </c>
      <c r="G57" s="34" t="e">
        <f>VLOOKUP($B57,specializace!A:G,6,0)</f>
        <v>#N/A</v>
      </c>
      <c r="H57" s="36" t="e">
        <f>VLOOKUP($B57,specializace!A:G,7,0)</f>
        <v>#N/A</v>
      </c>
      <c r="I57" s="66"/>
    </row>
    <row r="58" spans="1:10" ht="31.5" customHeight="1" x14ac:dyDescent="0.25">
      <c r="A58" s="101" t="e">
        <f>VLOOKUP($B58,specializace!A:G,2,0)</f>
        <v>#N/A</v>
      </c>
      <c r="B58" s="136"/>
      <c r="C58" s="117"/>
      <c r="D58" s="118"/>
      <c r="E58" s="58" t="e">
        <f>VLOOKUP($B58,specializace!A:G,3,0)</f>
        <v>#N/A</v>
      </c>
      <c r="F58" s="35" t="e">
        <f>VLOOKUP($B58,specializace!A:G,4,0)</f>
        <v>#N/A</v>
      </c>
      <c r="G58" s="34" t="e">
        <f>VLOOKUP($B58,specializace!A:G,6,0)</f>
        <v>#N/A</v>
      </c>
      <c r="H58" s="36" t="e">
        <f>VLOOKUP($B58,specializace!A:G,7,0)</f>
        <v>#N/A</v>
      </c>
      <c r="I58" s="66"/>
    </row>
    <row r="59" spans="1:10" ht="31.5" customHeight="1" x14ac:dyDescent="0.25">
      <c r="A59" s="101" t="e">
        <f>VLOOKUP($B59,specializace!A:G,2,0)</f>
        <v>#N/A</v>
      </c>
      <c r="B59" s="136"/>
      <c r="C59" s="117"/>
      <c r="D59" s="118"/>
      <c r="E59" s="58" t="e">
        <f>VLOOKUP($B59,specializace!A:G,3,0)</f>
        <v>#N/A</v>
      </c>
      <c r="F59" s="35" t="e">
        <f>VLOOKUP($B59,specializace!A:G,4,0)</f>
        <v>#N/A</v>
      </c>
      <c r="G59" s="34" t="e">
        <f>VLOOKUP($B59,specializace!A:G,6,0)</f>
        <v>#N/A</v>
      </c>
      <c r="H59" s="36" t="e">
        <f>VLOOKUP($B59,specializace!A:G,7,0)</f>
        <v>#N/A</v>
      </c>
      <c r="I59" s="66"/>
    </row>
    <row r="60" spans="1:10" ht="31.5" customHeight="1" thickBot="1" x14ac:dyDescent="0.3">
      <c r="A60" s="102" t="e">
        <f>VLOOKUP($B60,specializace!A:G,2,0)</f>
        <v>#N/A</v>
      </c>
      <c r="B60" s="130"/>
      <c r="C60" s="121"/>
      <c r="D60" s="122"/>
      <c r="E60" s="62" t="e">
        <f>VLOOKUP($B60,specializace!A:G,3,0)</f>
        <v>#N/A</v>
      </c>
      <c r="F60" s="63" t="e">
        <f>VLOOKUP($B60,specializace!A:G,4,0)</f>
        <v>#N/A</v>
      </c>
      <c r="G60" s="64" t="e">
        <f>VLOOKUP($B60,specializace!A:G,6,0)</f>
        <v>#N/A</v>
      </c>
      <c r="H60" s="89" t="e">
        <f>VLOOKUP($B60,specializace!A:G,7,0)</f>
        <v>#N/A</v>
      </c>
      <c r="I60" s="67"/>
    </row>
    <row r="61" spans="1:10" ht="15.75" customHeight="1" x14ac:dyDescent="0.25">
      <c r="A61" s="179" t="s">
        <v>105</v>
      </c>
      <c r="B61" s="180"/>
      <c r="C61" s="180"/>
      <c r="D61" s="180"/>
      <c r="E61" s="179"/>
      <c r="F61" s="179"/>
      <c r="G61" s="179"/>
      <c r="H61" s="181">
        <f>SUMIF(H55:H60,"&gt;0")</f>
        <v>0</v>
      </c>
      <c r="I61" s="182"/>
      <c r="J61" s="61"/>
    </row>
    <row r="62" spans="1:10" ht="15.75" customHeight="1" x14ac:dyDescent="0.25">
      <c r="A62" s="3"/>
      <c r="B62" s="3"/>
    </row>
    <row r="63" spans="1:10" ht="7.5" customHeight="1" x14ac:dyDescent="0.25">
      <c r="A63" s="3"/>
      <c r="B63" s="3"/>
    </row>
    <row r="64" spans="1:10" ht="15.75" customHeight="1" thickBot="1" x14ac:dyDescent="0.3">
      <c r="A64" s="3"/>
      <c r="B64" s="3"/>
    </row>
    <row r="65" spans="1:27" ht="39.75" customHeight="1" thickBot="1" x14ac:dyDescent="0.3">
      <c r="A65" s="183" t="s">
        <v>154</v>
      </c>
      <c r="B65" s="157"/>
      <c r="C65" s="157"/>
      <c r="D65" s="157"/>
      <c r="E65" s="157"/>
      <c r="F65" s="157"/>
      <c r="G65" s="157"/>
      <c r="H65" s="157"/>
      <c r="I65" s="158"/>
    </row>
    <row r="66" spans="1:27" ht="45" customHeight="1" thickBot="1" x14ac:dyDescent="0.3">
      <c r="A66" s="105" t="s">
        <v>6</v>
      </c>
      <c r="B66" s="131" t="s">
        <v>140</v>
      </c>
      <c r="C66" s="132"/>
      <c r="D66" s="132"/>
      <c r="E66" s="90" t="s">
        <v>8</v>
      </c>
      <c r="F66" s="90" t="s">
        <v>9</v>
      </c>
      <c r="G66" s="90" t="s">
        <v>10</v>
      </c>
      <c r="H66" s="90" t="s">
        <v>141</v>
      </c>
      <c r="I66" s="91" t="s">
        <v>12</v>
      </c>
    </row>
    <row r="67" spans="1:27" ht="31.5" customHeight="1" x14ac:dyDescent="0.25">
      <c r="A67" s="101" t="e">
        <f>VLOOKUP($B67,Fakultativní!A:G,2,0)</f>
        <v>#N/A</v>
      </c>
      <c r="B67" s="133"/>
      <c r="C67" s="134"/>
      <c r="D67" s="135"/>
      <c r="E67" s="58" t="e">
        <f>VLOOKUP($B67,Fakultativní!A:G,3,0)</f>
        <v>#N/A</v>
      </c>
      <c r="F67" s="35" t="e">
        <f>VLOOKUP($B67,Fakultativní!A:G,4,0)</f>
        <v>#N/A</v>
      </c>
      <c r="G67" s="34" t="e">
        <f>VLOOKUP($B67,Fakultativní!A:G,6,0)</f>
        <v>#N/A</v>
      </c>
      <c r="H67" s="36" t="e">
        <f>VLOOKUP($B67,Fakultativní!A:G,7,0)</f>
        <v>#N/A</v>
      </c>
      <c r="I67" s="65"/>
    </row>
    <row r="68" spans="1:27" ht="31.5" customHeight="1" x14ac:dyDescent="0.25">
      <c r="A68" s="101" t="e">
        <f>VLOOKUP($B68,Fakultativní!A:G,2,0)</f>
        <v>#N/A</v>
      </c>
      <c r="B68" s="136"/>
      <c r="C68" s="117"/>
      <c r="D68" s="118"/>
      <c r="E68" s="58" t="e">
        <f>VLOOKUP($B68,Fakultativní!A:G,3,0)</f>
        <v>#N/A</v>
      </c>
      <c r="F68" s="35" t="e">
        <f>VLOOKUP($B68,Fakultativní!A:G,4,0)</f>
        <v>#N/A</v>
      </c>
      <c r="G68" s="34" t="e">
        <f>VLOOKUP($B68,Fakultativní!A:G,6,0)</f>
        <v>#N/A</v>
      </c>
      <c r="H68" s="36" t="e">
        <f>VLOOKUP($B68,Fakultativní!A:G,7,0)</f>
        <v>#N/A</v>
      </c>
      <c r="I68" s="66"/>
    </row>
    <row r="69" spans="1:27" ht="31.5" customHeight="1" x14ac:dyDescent="0.25">
      <c r="A69" s="101" t="e">
        <f>VLOOKUP($B69,Fakultativní!A:G,2,0)</f>
        <v>#N/A</v>
      </c>
      <c r="B69" s="136"/>
      <c r="C69" s="117"/>
      <c r="D69" s="118"/>
      <c r="E69" s="58" t="e">
        <f>VLOOKUP($B69,Fakultativní!A:G,3,0)</f>
        <v>#N/A</v>
      </c>
      <c r="F69" s="35" t="e">
        <f>VLOOKUP($B69,Fakultativní!A:G,4,0)</f>
        <v>#N/A</v>
      </c>
      <c r="G69" s="34" t="e">
        <f>VLOOKUP($B69,Fakultativní!A:G,6,0)</f>
        <v>#N/A</v>
      </c>
      <c r="H69" s="36" t="e">
        <f>VLOOKUP($B69,Fakultativní!A:G,7,0)</f>
        <v>#N/A</v>
      </c>
      <c r="I69" s="66"/>
    </row>
    <row r="70" spans="1:27" ht="31.5" customHeight="1" x14ac:dyDescent="0.25">
      <c r="A70" s="101" t="e">
        <f>VLOOKUP($B70,Fakultativní!A:G,2,0)</f>
        <v>#N/A</v>
      </c>
      <c r="B70" s="136"/>
      <c r="C70" s="117"/>
      <c r="D70" s="118"/>
      <c r="E70" s="58" t="e">
        <f>VLOOKUP($B70,Fakultativní!A:G,3,0)</f>
        <v>#N/A</v>
      </c>
      <c r="F70" s="35" t="e">
        <f>VLOOKUP($B70,Fakultativní!A:G,4,0)</f>
        <v>#N/A</v>
      </c>
      <c r="G70" s="34" t="e">
        <f>VLOOKUP($B70,Fakultativní!A:G,6,0)</f>
        <v>#N/A</v>
      </c>
      <c r="H70" s="36" t="e">
        <f>VLOOKUP($B70,Fakultativní!A:G,7,0)</f>
        <v>#N/A</v>
      </c>
      <c r="I70" s="66"/>
    </row>
    <row r="71" spans="1:27" ht="31.5" customHeight="1" x14ac:dyDescent="0.25">
      <c r="A71" s="101" t="e">
        <f>VLOOKUP($B71,Fakultativní!A:G,2,0)</f>
        <v>#N/A</v>
      </c>
      <c r="B71" s="136"/>
      <c r="C71" s="117"/>
      <c r="D71" s="118"/>
      <c r="E71" s="58" t="e">
        <f>VLOOKUP($B71,Fakultativní!A:G,3,0)</f>
        <v>#N/A</v>
      </c>
      <c r="F71" s="35" t="e">
        <f>VLOOKUP($B71,Fakultativní!A:G,4,0)</f>
        <v>#N/A</v>
      </c>
      <c r="G71" s="34" t="e">
        <f>VLOOKUP($B71,Fakultativní!A:G,6,0)</f>
        <v>#N/A</v>
      </c>
      <c r="H71" s="36" t="e">
        <f>VLOOKUP($B71,Fakultativní!A:G,7,0)</f>
        <v>#N/A</v>
      </c>
      <c r="I71" s="66"/>
    </row>
    <row r="72" spans="1:27" ht="31.5" customHeight="1" thickBot="1" x14ac:dyDescent="0.3">
      <c r="A72" s="102" t="e">
        <f>VLOOKUP($B72,Fakultativní!A:G,2,0)</f>
        <v>#N/A</v>
      </c>
      <c r="B72" s="130"/>
      <c r="C72" s="121"/>
      <c r="D72" s="122"/>
      <c r="E72" s="62" t="e">
        <f>VLOOKUP($B72,Fakultativní!A:G,3,0)</f>
        <v>#N/A</v>
      </c>
      <c r="F72" s="63" t="e">
        <f>VLOOKUP($B72,Fakultativní!A:G,4,0)</f>
        <v>#N/A</v>
      </c>
      <c r="G72" s="64" t="e">
        <f>VLOOKUP($B72,Fakultativní!A:G,6,0)</f>
        <v>#N/A</v>
      </c>
      <c r="H72" s="89" t="e">
        <f>VLOOKUP($B72,Fakultativní!A:G,7,0)</f>
        <v>#N/A</v>
      </c>
      <c r="I72" s="67"/>
    </row>
    <row r="73" spans="1:27" ht="15.75" customHeight="1" x14ac:dyDescent="0.25">
      <c r="A73" s="175" t="s">
        <v>105</v>
      </c>
      <c r="B73" s="176"/>
      <c r="C73" s="176"/>
      <c r="D73" s="176"/>
      <c r="E73" s="175"/>
      <c r="F73" s="175"/>
      <c r="G73" s="175"/>
      <c r="H73" s="177">
        <f>SUMIF(H67:H72,"&gt;0")</f>
        <v>0</v>
      </c>
      <c r="I73" s="178"/>
      <c r="J73" s="61"/>
    </row>
    <row r="74" spans="1:27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27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27" ht="21" customHeight="1" x14ac:dyDescent="0.25">
      <c r="A76" s="184" t="s">
        <v>155</v>
      </c>
      <c r="B76" s="185"/>
      <c r="C76" s="185"/>
      <c r="D76" s="185"/>
      <c r="E76" s="185"/>
      <c r="F76" s="185"/>
      <c r="G76" s="185"/>
      <c r="H76" s="173">
        <f>H73+H61+H49+H38+H29</f>
        <v>23</v>
      </c>
      <c r="I76" s="174"/>
    </row>
    <row r="77" spans="1:27" ht="14.25" customHeight="1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27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27" ht="43.5" customHeight="1" x14ac:dyDescent="0.25">
      <c r="A79" s="109" t="s">
        <v>156</v>
      </c>
      <c r="B79" s="108"/>
      <c r="C79" s="108"/>
      <c r="D79" s="108"/>
      <c r="E79" s="108"/>
      <c r="F79" s="108"/>
      <c r="G79" s="108"/>
      <c r="H79" s="108"/>
      <c r="I79" s="108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1:27" ht="117.75" customHeight="1" x14ac:dyDescent="0.25">
      <c r="A80" s="48"/>
      <c r="B80" s="48"/>
      <c r="C80" s="107" t="s">
        <v>168</v>
      </c>
      <c r="D80" s="108"/>
      <c r="E80" s="108"/>
      <c r="F80" s="108"/>
      <c r="G80" s="108"/>
      <c r="H80" s="108"/>
      <c r="I80" s="108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1:27" s="78" customFormat="1" ht="16.5" customHeight="1" x14ac:dyDescent="0.25">
      <c r="A81" s="51"/>
      <c r="B81" s="51"/>
      <c r="C81" s="96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  <row r="82" spans="1:27" s="78" customFormat="1" ht="24.75" customHeight="1" thickBot="1" x14ac:dyDescent="0.3">
      <c r="A82" s="51"/>
      <c r="B82" s="119" t="s">
        <v>169</v>
      </c>
      <c r="C82" s="119"/>
      <c r="D82" s="119"/>
      <c r="E82" s="119"/>
      <c r="F82" s="119"/>
      <c r="G82" s="119"/>
      <c r="H82" s="119"/>
      <c r="I82" s="11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</row>
    <row r="83" spans="1:27" ht="27" customHeight="1" thickBot="1" x14ac:dyDescent="0.3">
      <c r="A83" s="50"/>
      <c r="B83" s="94"/>
      <c r="C83" s="95" t="s">
        <v>157</v>
      </c>
      <c r="D83" s="110" t="s">
        <v>170</v>
      </c>
      <c r="E83" s="111"/>
      <c r="F83" s="111"/>
      <c r="G83" s="111"/>
      <c r="H83" s="111"/>
      <c r="I83" s="112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72.75" customHeight="1" x14ac:dyDescent="0.25">
      <c r="A84" s="51"/>
      <c r="B84" s="92" t="s">
        <v>158</v>
      </c>
      <c r="C84" s="93"/>
      <c r="D84" s="113" t="s">
        <v>159</v>
      </c>
      <c r="E84" s="114"/>
      <c r="F84" s="114"/>
      <c r="G84" s="114"/>
      <c r="H84" s="114"/>
      <c r="I84" s="115"/>
    </row>
    <row r="85" spans="1:27" ht="72.75" customHeight="1" x14ac:dyDescent="0.25">
      <c r="A85" s="51"/>
      <c r="B85" s="74" t="s">
        <v>160</v>
      </c>
      <c r="C85" s="76" t="s">
        <v>159</v>
      </c>
      <c r="D85" s="116" t="s">
        <v>159</v>
      </c>
      <c r="E85" s="117"/>
      <c r="F85" s="117"/>
      <c r="G85" s="117"/>
      <c r="H85" s="117"/>
      <c r="I85" s="118"/>
    </row>
    <row r="86" spans="1:27" ht="72.75" customHeight="1" x14ac:dyDescent="0.25">
      <c r="A86" s="51"/>
      <c r="B86" s="74" t="s">
        <v>161</v>
      </c>
      <c r="C86" s="76" t="s">
        <v>159</v>
      </c>
      <c r="D86" s="116"/>
      <c r="E86" s="117"/>
      <c r="F86" s="117"/>
      <c r="G86" s="117"/>
      <c r="H86" s="117"/>
      <c r="I86" s="118"/>
    </row>
    <row r="87" spans="1:27" ht="72.75" customHeight="1" thickBot="1" x14ac:dyDescent="0.3">
      <c r="A87" s="51"/>
      <c r="B87" s="75" t="s">
        <v>162</v>
      </c>
      <c r="C87" s="77" t="s">
        <v>159</v>
      </c>
      <c r="D87" s="120" t="s">
        <v>159</v>
      </c>
      <c r="E87" s="121"/>
      <c r="F87" s="121"/>
      <c r="G87" s="121"/>
      <c r="H87" s="121"/>
      <c r="I87" s="122"/>
    </row>
    <row r="88" spans="1:27" ht="15.75" customHeight="1" x14ac:dyDescent="0.25">
      <c r="A88" s="51"/>
      <c r="B88" s="51"/>
      <c r="C88" s="52"/>
      <c r="D88" s="52"/>
      <c r="E88" s="4"/>
    </row>
    <row r="89" spans="1:27" ht="15.75" customHeight="1" x14ac:dyDescent="0.25">
      <c r="A89" s="51"/>
      <c r="B89" s="51"/>
      <c r="C89" s="52"/>
      <c r="D89" s="52"/>
      <c r="E89" s="4"/>
    </row>
    <row r="90" spans="1:27" ht="15.75" customHeight="1" x14ac:dyDescent="0.25">
      <c r="A90" s="51"/>
      <c r="B90" s="51"/>
      <c r="C90" s="52"/>
      <c r="D90" s="52"/>
      <c r="E90" s="4"/>
    </row>
    <row r="91" spans="1:27" ht="33" customHeight="1" thickBot="1" x14ac:dyDescent="0.4">
      <c r="A91" s="123" t="s">
        <v>171</v>
      </c>
      <c r="B91" s="124"/>
      <c r="C91" s="124"/>
      <c r="D91" s="124"/>
      <c r="E91" s="124"/>
      <c r="F91" s="124"/>
      <c r="G91" s="124"/>
      <c r="H91" s="124"/>
      <c r="I91" s="124"/>
    </row>
    <row r="92" spans="1:27" ht="180.75" customHeight="1" thickBot="1" x14ac:dyDescent="0.3">
      <c r="A92" s="53"/>
      <c r="B92" s="125"/>
      <c r="C92" s="126"/>
      <c r="D92" s="126"/>
      <c r="E92" s="126"/>
      <c r="F92" s="126"/>
      <c r="G92" s="126"/>
      <c r="H92" s="126"/>
      <c r="I92" s="127"/>
    </row>
    <row r="93" spans="1:27" ht="18" customHeight="1" x14ac:dyDescent="0.25">
      <c r="A93" s="3"/>
      <c r="B93" s="3"/>
    </row>
    <row r="94" spans="1:27" s="78" customFormat="1" ht="16.5" customHeight="1" x14ac:dyDescent="0.25">
      <c r="A94" s="3"/>
      <c r="B94" s="3"/>
    </row>
    <row r="95" spans="1:27" s="78" customFormat="1" ht="17.25" customHeight="1" x14ac:dyDescent="0.25">
      <c r="A95" s="3"/>
      <c r="B95" s="3"/>
    </row>
    <row r="96" spans="1:27" ht="16.5" customHeight="1" x14ac:dyDescent="0.25">
      <c r="A96" s="54"/>
      <c r="B96" s="54" t="s">
        <v>163</v>
      </c>
      <c r="C96" s="54"/>
      <c r="D96" s="55"/>
      <c r="E96" s="56"/>
    </row>
    <row r="97" spans="1:5" ht="15.75" customHeight="1" x14ac:dyDescent="0.25">
      <c r="A97" s="57"/>
      <c r="B97" s="57"/>
      <c r="C97" s="5"/>
    </row>
    <row r="98" spans="1:5" ht="30.75" customHeight="1" x14ac:dyDescent="0.25">
      <c r="A98" s="54"/>
      <c r="B98" s="54" t="s">
        <v>164</v>
      </c>
      <c r="C98" s="54"/>
      <c r="D98" s="55"/>
      <c r="E98" s="56"/>
    </row>
    <row r="99" spans="1:5" ht="34.5" customHeight="1" x14ac:dyDescent="0.25">
      <c r="A99" s="57"/>
      <c r="B99" s="57"/>
      <c r="C99" s="5"/>
    </row>
    <row r="100" spans="1:5" ht="27.75" customHeight="1" x14ac:dyDescent="0.25">
      <c r="A100" s="54"/>
      <c r="B100" s="54" t="s">
        <v>165</v>
      </c>
      <c r="C100" s="54"/>
      <c r="D100" s="55"/>
      <c r="E100" s="56"/>
    </row>
    <row r="101" spans="1:5" ht="15.75" customHeight="1" x14ac:dyDescent="0.25">
      <c r="A101" s="57"/>
      <c r="B101" s="57"/>
      <c r="C101" s="5"/>
    </row>
    <row r="102" spans="1:5" ht="27.75" customHeight="1" x14ac:dyDescent="0.25">
      <c r="A102" s="54"/>
      <c r="B102" s="54" t="s">
        <v>166</v>
      </c>
      <c r="C102" s="54"/>
      <c r="D102" s="55"/>
      <c r="E102" s="56"/>
    </row>
    <row r="103" spans="1:5" ht="15.75" customHeight="1" x14ac:dyDescent="0.25"/>
    <row r="104" spans="1:5" ht="15.75" customHeight="1" x14ac:dyDescent="0.25"/>
    <row r="105" spans="1:5" ht="15.75" customHeight="1" x14ac:dyDescent="0.25"/>
    <row r="106" spans="1:5" ht="15.75" customHeight="1" x14ac:dyDescent="0.25"/>
    <row r="107" spans="1:5" ht="15.75" customHeight="1" x14ac:dyDescent="0.25"/>
    <row r="108" spans="1:5" ht="15.75" customHeight="1" x14ac:dyDescent="0.25"/>
    <row r="109" spans="1:5" ht="15.75" customHeight="1" x14ac:dyDescent="0.25"/>
    <row r="110" spans="1:5" ht="15.75" customHeight="1" x14ac:dyDescent="0.25"/>
    <row r="111" spans="1:5" ht="15.75" customHeight="1" x14ac:dyDescent="0.25"/>
    <row r="112" spans="1:5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sheetProtection password="C5F9" sheet="1" objects="1" scenarios="1" selectLockedCells="1"/>
  <mergeCells count="75">
    <mergeCell ref="B54:D54"/>
    <mergeCell ref="H76:I76"/>
    <mergeCell ref="A73:G73"/>
    <mergeCell ref="H73:I73"/>
    <mergeCell ref="A61:G61"/>
    <mergeCell ref="H61:I61"/>
    <mergeCell ref="A65:I65"/>
    <mergeCell ref="B70:D70"/>
    <mergeCell ref="A76:G76"/>
    <mergeCell ref="B57:D57"/>
    <mergeCell ref="B58:D58"/>
    <mergeCell ref="B59:D59"/>
    <mergeCell ref="A53:I53"/>
    <mergeCell ref="B41:D41"/>
    <mergeCell ref="B22:D22"/>
    <mergeCell ref="B42:D42"/>
    <mergeCell ref="B43:D43"/>
    <mergeCell ref="B37:D37"/>
    <mergeCell ref="B36:D36"/>
    <mergeCell ref="H49:I49"/>
    <mergeCell ref="A49:G49"/>
    <mergeCell ref="B17:D17"/>
    <mergeCell ref="A40:I40"/>
    <mergeCell ref="B47:D47"/>
    <mergeCell ref="A29:G29"/>
    <mergeCell ref="H29:I29"/>
    <mergeCell ref="A38:G38"/>
    <mergeCell ref="H38:I38"/>
    <mergeCell ref="B44:D44"/>
    <mergeCell ref="B45:D45"/>
    <mergeCell ref="B46:D46"/>
    <mergeCell ref="B19:D19"/>
    <mergeCell ref="A11:I11"/>
    <mergeCell ref="C8:I8"/>
    <mergeCell ref="B35:D35"/>
    <mergeCell ref="B27:D27"/>
    <mergeCell ref="B28:D28"/>
    <mergeCell ref="B34:D34"/>
    <mergeCell ref="A33:I33"/>
    <mergeCell ref="B21:D21"/>
    <mergeCell ref="B18:D18"/>
    <mergeCell ref="B20:D20"/>
    <mergeCell ref="B23:D23"/>
    <mergeCell ref="B24:D24"/>
    <mergeCell ref="B13:D13"/>
    <mergeCell ref="B14:D14"/>
    <mergeCell ref="B15:D15"/>
    <mergeCell ref="B16:D16"/>
    <mergeCell ref="C5:I5"/>
    <mergeCell ref="C6:I6"/>
    <mergeCell ref="A9:I9"/>
    <mergeCell ref="A2:I2"/>
    <mergeCell ref="C7:I7"/>
    <mergeCell ref="D86:I86"/>
    <mergeCell ref="D87:I87"/>
    <mergeCell ref="A91:I91"/>
    <mergeCell ref="B92:I92"/>
    <mergeCell ref="B25:D25"/>
    <mergeCell ref="B26:D26"/>
    <mergeCell ref="B48:D48"/>
    <mergeCell ref="B60:D60"/>
    <mergeCell ref="B66:D66"/>
    <mergeCell ref="B67:D67"/>
    <mergeCell ref="B68:D68"/>
    <mergeCell ref="B69:D69"/>
    <mergeCell ref="B71:D71"/>
    <mergeCell ref="B72:D72"/>
    <mergeCell ref="B55:D55"/>
    <mergeCell ref="B56:D56"/>
    <mergeCell ref="C80:I80"/>
    <mergeCell ref="A79:I79"/>
    <mergeCell ref="D83:I83"/>
    <mergeCell ref="D84:I84"/>
    <mergeCell ref="D85:I85"/>
    <mergeCell ref="B82:I82"/>
  </mergeCells>
  <conditionalFormatting sqref="G35">
    <cfRule type="expression" dxfId="55" priority="31">
      <formula>ISERROR(G35)</formula>
    </cfRule>
  </conditionalFormatting>
  <conditionalFormatting sqref="H35">
    <cfRule type="expression" dxfId="54" priority="32">
      <formula>ISERROR(H35)</formula>
    </cfRule>
  </conditionalFormatting>
  <conditionalFormatting sqref="E43:E48">
    <cfRule type="expression" dxfId="53" priority="33">
      <formula>ISERROR(E43)</formula>
    </cfRule>
  </conditionalFormatting>
  <conditionalFormatting sqref="A43:A48">
    <cfRule type="expression" dxfId="52" priority="34">
      <formula>ISERROR(A43)</formula>
    </cfRule>
  </conditionalFormatting>
  <conditionalFormatting sqref="A67">
    <cfRule type="expression" dxfId="51" priority="7">
      <formula>ISERROR(A67)</formula>
    </cfRule>
  </conditionalFormatting>
  <conditionalFormatting sqref="A42">
    <cfRule type="expression" dxfId="50" priority="47">
      <formula>ISERROR(A42)</formula>
    </cfRule>
  </conditionalFormatting>
  <conditionalFormatting sqref="A35">
    <cfRule type="expression" dxfId="49" priority="29">
      <formula>ISERROR(A35)</formula>
    </cfRule>
  </conditionalFormatting>
  <conditionalFormatting sqref="I35 I55:I60 I68:I72 I21:I28">
    <cfRule type="expression" dxfId="48" priority="79">
      <formula>$B21&gt;0</formula>
    </cfRule>
  </conditionalFormatting>
  <conditionalFormatting sqref="I35 I55:I60 I68:I72 I21:I28">
    <cfRule type="notContainsBlanks" dxfId="47" priority="81" stopIfTrue="1">
      <formula>LEN(TRIM(I21))&gt;0</formula>
    </cfRule>
  </conditionalFormatting>
  <conditionalFormatting sqref="E69:E72">
    <cfRule type="expression" dxfId="46" priority="86">
      <formula>ISERROR(E69)</formula>
    </cfRule>
  </conditionalFormatting>
  <conditionalFormatting sqref="F69:F72">
    <cfRule type="expression" dxfId="45" priority="87">
      <formula>ISERROR(F69)</formula>
    </cfRule>
  </conditionalFormatting>
  <conditionalFormatting sqref="G69:G72">
    <cfRule type="expression" dxfId="44" priority="88">
      <formula>ISERROR(G69)</formula>
    </cfRule>
  </conditionalFormatting>
  <conditionalFormatting sqref="H69:H72">
    <cfRule type="expression" dxfId="43" priority="89">
      <formula>ISERROR(H69)</formula>
    </cfRule>
  </conditionalFormatting>
  <conditionalFormatting sqref="C5:I6">
    <cfRule type="containsBlanks" dxfId="42" priority="90">
      <formula>LEN(TRIM(C5))=0</formula>
    </cfRule>
  </conditionalFormatting>
  <conditionalFormatting sqref="F35">
    <cfRule type="expression" dxfId="41" priority="30">
      <formula>ISERROR(F35)</formula>
    </cfRule>
  </conditionalFormatting>
  <conditionalFormatting sqref="I36:I37">
    <cfRule type="expression" dxfId="40" priority="60">
      <formula>$B36&gt;0</formula>
    </cfRule>
  </conditionalFormatting>
  <conditionalFormatting sqref="I36:I37">
    <cfRule type="notContainsBlanks" dxfId="39" priority="61" stopIfTrue="1">
      <formula>LEN(TRIM(I36))&gt;0</formula>
    </cfRule>
  </conditionalFormatting>
  <conditionalFormatting sqref="E35">
    <cfRule type="expression" dxfId="38" priority="28">
      <formula>ISERROR(E35)</formula>
    </cfRule>
  </conditionalFormatting>
  <conditionalFormatting sqref="F42">
    <cfRule type="expression" dxfId="37" priority="50">
      <formula>ISERROR(F42)</formula>
    </cfRule>
  </conditionalFormatting>
  <conditionalFormatting sqref="G42">
    <cfRule type="expression" dxfId="36" priority="51">
      <formula>ISERROR(G42)</formula>
    </cfRule>
  </conditionalFormatting>
  <conditionalFormatting sqref="H42">
    <cfRule type="expression" dxfId="35" priority="52">
      <formula>ISERROR(H42)</formula>
    </cfRule>
  </conditionalFormatting>
  <conditionalFormatting sqref="I42">
    <cfRule type="expression" dxfId="34" priority="53">
      <formula>$B42&gt;0</formula>
    </cfRule>
  </conditionalFormatting>
  <conditionalFormatting sqref="I42">
    <cfRule type="notContainsBlanks" dxfId="33" priority="54" stopIfTrue="1">
      <formula>LEN(TRIM(I42))&gt;0</formula>
    </cfRule>
  </conditionalFormatting>
  <conditionalFormatting sqref="F67:F72">
    <cfRule type="expression" dxfId="32" priority="2">
      <formula>ISERROR(F67)</formula>
    </cfRule>
  </conditionalFormatting>
  <conditionalFormatting sqref="H67:H72">
    <cfRule type="expression" dxfId="31" priority="4">
      <formula>ISERROR(H67)</formula>
    </cfRule>
  </conditionalFormatting>
  <conditionalFormatting sqref="A67:A72">
    <cfRule type="expression" dxfId="30" priority="5">
      <formula>ISERROR(A67)</formula>
    </cfRule>
  </conditionalFormatting>
  <conditionalFormatting sqref="E67">
    <cfRule type="expression" dxfId="29" priority="6">
      <formula>ISERROR(E67)</formula>
    </cfRule>
  </conditionalFormatting>
  <conditionalFormatting sqref="I43:I48">
    <cfRule type="expression" dxfId="28" priority="45">
      <formula>$B43&gt;0</formula>
    </cfRule>
  </conditionalFormatting>
  <conditionalFormatting sqref="I43:I48">
    <cfRule type="notContainsBlanks" dxfId="27" priority="46" stopIfTrue="1">
      <formula>LEN(TRIM(I43))&gt;0</formula>
    </cfRule>
  </conditionalFormatting>
  <conditionalFormatting sqref="G67:G72">
    <cfRule type="expression" dxfId="26" priority="3">
      <formula>ISERROR(G67)</formula>
    </cfRule>
  </conditionalFormatting>
  <conditionalFormatting sqref="E42">
    <cfRule type="expression" dxfId="25" priority="38">
      <formula>ISERROR(E42)</formula>
    </cfRule>
  </conditionalFormatting>
  <conditionalFormatting sqref="F43:F48">
    <cfRule type="expression" dxfId="24" priority="35">
      <formula>ISERROR(F43)</formula>
    </cfRule>
  </conditionalFormatting>
  <conditionalFormatting sqref="G43:G48">
    <cfRule type="expression" dxfId="23" priority="36">
      <formula>ISERROR(G43)</formula>
    </cfRule>
  </conditionalFormatting>
  <conditionalFormatting sqref="H43:H48">
    <cfRule type="expression" dxfId="22" priority="37">
      <formula>ISERROR(H43)</formula>
    </cfRule>
  </conditionalFormatting>
  <conditionalFormatting sqref="A36:A37">
    <cfRule type="expression" dxfId="21" priority="24">
      <formula>ISERROR(A36)</formula>
    </cfRule>
  </conditionalFormatting>
  <conditionalFormatting sqref="F36:F37">
    <cfRule type="expression" dxfId="20" priority="25">
      <formula>ISERROR(F36)</formula>
    </cfRule>
  </conditionalFormatting>
  <conditionalFormatting sqref="G36:G37">
    <cfRule type="expression" dxfId="19" priority="26">
      <formula>ISERROR(G36)</formula>
    </cfRule>
  </conditionalFormatting>
  <conditionalFormatting sqref="H36:H37">
    <cfRule type="expression" dxfId="18" priority="27">
      <formula>ISERROR(H36)</formula>
    </cfRule>
  </conditionalFormatting>
  <conditionalFormatting sqref="E36:E37">
    <cfRule type="expression" dxfId="17" priority="23">
      <formula>ISERROR(E36)</formula>
    </cfRule>
  </conditionalFormatting>
  <conditionalFormatting sqref="A55">
    <cfRule type="expression" dxfId="16" priority="19">
      <formula>ISERROR(A55)</formula>
    </cfRule>
  </conditionalFormatting>
  <conditionalFormatting sqref="F55">
    <cfRule type="expression" dxfId="15" priority="20">
      <formula>ISERROR(F55)</formula>
    </cfRule>
  </conditionalFormatting>
  <conditionalFormatting sqref="G55">
    <cfRule type="expression" dxfId="14" priority="21">
      <formula>ISERROR(G55)</formula>
    </cfRule>
  </conditionalFormatting>
  <conditionalFormatting sqref="H55">
    <cfRule type="expression" dxfId="13" priority="22">
      <formula>ISERROR(H55)</formula>
    </cfRule>
  </conditionalFormatting>
  <conditionalFormatting sqref="E55">
    <cfRule type="expression" dxfId="12" priority="18">
      <formula>ISERROR(E55)</formula>
    </cfRule>
  </conditionalFormatting>
  <conditionalFormatting sqref="A56:A60">
    <cfRule type="expression" dxfId="11" priority="14">
      <formula>ISERROR(A56)</formula>
    </cfRule>
  </conditionalFormatting>
  <conditionalFormatting sqref="F56:F60">
    <cfRule type="expression" dxfId="10" priority="15">
      <formula>ISERROR(F56)</formula>
    </cfRule>
  </conditionalFormatting>
  <conditionalFormatting sqref="G56:G60">
    <cfRule type="expression" dxfId="9" priority="16">
      <formula>ISERROR(G56)</formula>
    </cfRule>
  </conditionalFormatting>
  <conditionalFormatting sqref="H56:H60">
    <cfRule type="expression" dxfId="8" priority="17">
      <formula>ISERROR(H56)</formula>
    </cfRule>
  </conditionalFormatting>
  <conditionalFormatting sqref="E56:E60">
    <cfRule type="expression" dxfId="7" priority="13">
      <formula>ISERROR(E56)</formula>
    </cfRule>
  </conditionalFormatting>
  <conditionalFormatting sqref="I67">
    <cfRule type="expression" dxfId="6" priority="11">
      <formula>$B67&gt;0</formula>
    </cfRule>
  </conditionalFormatting>
  <conditionalFormatting sqref="I67">
    <cfRule type="notContainsBlanks" dxfId="5" priority="12" stopIfTrue="1">
      <formula>LEN(TRIM(I67))&gt;0</formula>
    </cfRule>
  </conditionalFormatting>
  <conditionalFormatting sqref="F67">
    <cfRule type="expression" dxfId="4" priority="8">
      <formula>ISERROR(F67)</formula>
    </cfRule>
  </conditionalFormatting>
  <conditionalFormatting sqref="G67">
    <cfRule type="expression" dxfId="3" priority="9">
      <formula>ISERROR(G67)</formula>
    </cfRule>
  </conditionalFormatting>
  <conditionalFormatting sqref="H67">
    <cfRule type="expression" dxfId="2" priority="10">
      <formula>ISERROR(H67)</formula>
    </cfRule>
  </conditionalFormatting>
  <conditionalFormatting sqref="E67:E72">
    <cfRule type="expression" dxfId="1" priority="1">
      <formula>ISERROR(E67)</formula>
    </cfRule>
  </conditionalFormatting>
  <printOptions horizontalCentered="1"/>
  <pageMargins left="0.43307086614173229" right="0.23622047244094491" top="0.55118110236220474" bottom="0.55118110236220474" header="0.31496062992125984" footer="0.31496062992125984"/>
  <pageSetup paperSize="9" scale="7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87" yWindow="826" count="6">
        <x14:dataValidation type="list" allowBlank="1" showInputMessage="1" showErrorMessage="1" prompt="Vyberte hodnotu z rozevíracího seznamu buňky">
          <x14:formula1>
            <xm:f>List2!$A$2:$A$5</xm:f>
          </x14:formula1>
          <xm:sqref>I42:I48 I35:I37 I55:I60 I67:I72 I21:I27</xm:sqref>
        </x14:dataValidation>
        <x14:dataValidation type="list" allowBlank="1" showInputMessage="1" showErrorMessage="1" prompt="Vyberte hodnotu z rozevíracího seznamu buňky.">
          <x14:formula1>
            <xm:f>List2!$A$2:$A$5</xm:f>
          </x14:formula1>
          <xm:sqref>I28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'Vědecko-výzkumná činnost'!$A$2:$A$8</xm:f>
          </x14:formula1>
          <xm:sqref>B35:D37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metodologie!$A$2:$A$10</xm:f>
          </x14:formula1>
          <xm:sqref>B42:D48</xm:sqref>
        </x14:dataValidation>
        <x14:dataValidation type="list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specializace!$A$2:$A$15</xm:f>
          </x14:formula1>
          <xm:sqref>B55:D60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Fakultativní!$A$2:$A$10</xm:f>
          </x14:formula1>
          <xm:sqref>B67:D72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70" sqref="B70:D70"/>
    </sheetView>
  </sheetViews>
  <sheetFormatPr defaultColWidth="14.42578125" defaultRowHeight="15" customHeight="1" x14ac:dyDescent="0.25"/>
  <cols>
    <col min="1" max="26" width="8.7109375" customWidth="1"/>
  </cols>
  <sheetData>
    <row r="1" spans="1:3" x14ac:dyDescent="0.25">
      <c r="A1" t="s">
        <v>16</v>
      </c>
      <c r="B1" t="s">
        <v>17</v>
      </c>
      <c r="C1" t="s">
        <v>18</v>
      </c>
    </row>
    <row r="2" spans="1:3" x14ac:dyDescent="0.25">
      <c r="A2" t="s">
        <v>19</v>
      </c>
      <c r="B2" t="s">
        <v>20</v>
      </c>
      <c r="C2">
        <v>1</v>
      </c>
    </row>
    <row r="3" spans="1:3" x14ac:dyDescent="0.25">
      <c r="A3" t="s">
        <v>21</v>
      </c>
      <c r="B3" t="s">
        <v>22</v>
      </c>
      <c r="C3">
        <v>2</v>
      </c>
    </row>
    <row r="4" spans="1:3" x14ac:dyDescent="0.25">
      <c r="A4" t="s">
        <v>23</v>
      </c>
      <c r="B4" t="s">
        <v>24</v>
      </c>
      <c r="C4">
        <v>3</v>
      </c>
    </row>
    <row r="5" spans="1:3" x14ac:dyDescent="0.25">
      <c r="A5" t="s">
        <v>25</v>
      </c>
      <c r="C5">
        <v>4</v>
      </c>
    </row>
    <row r="6" spans="1:3" x14ac:dyDescent="0.25">
      <c r="C6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B70" sqref="B70:D70"/>
    </sheetView>
  </sheetViews>
  <sheetFormatPr defaultColWidth="14.42578125" defaultRowHeight="15" customHeight="1" x14ac:dyDescent="0.25"/>
  <cols>
    <col min="1" max="1" width="48.5703125" customWidth="1"/>
    <col min="2" max="27" width="8.7109375" customWidth="1"/>
  </cols>
  <sheetData>
    <row r="1" spans="1:7" ht="28.5" customHeight="1" x14ac:dyDescent="0.25">
      <c r="A1" s="14" t="s">
        <v>31</v>
      </c>
      <c r="B1" s="11" t="s">
        <v>6</v>
      </c>
      <c r="C1" s="13" t="s">
        <v>8</v>
      </c>
      <c r="D1" s="13" t="s">
        <v>9</v>
      </c>
      <c r="E1" s="13" t="s">
        <v>29</v>
      </c>
      <c r="F1" s="6" t="s">
        <v>10</v>
      </c>
      <c r="G1" s="11" t="s">
        <v>11</v>
      </c>
    </row>
    <row r="2" spans="1:7" ht="30" x14ac:dyDescent="0.25">
      <c r="A2" s="17" t="s">
        <v>36</v>
      </c>
      <c r="B2" s="16" t="s">
        <v>33</v>
      </c>
      <c r="C2" s="19" t="s">
        <v>38</v>
      </c>
      <c r="D2" s="22" t="s">
        <v>40</v>
      </c>
      <c r="E2" s="19" t="s">
        <v>25</v>
      </c>
      <c r="F2" s="16" t="s">
        <v>43</v>
      </c>
      <c r="G2" s="19">
        <v>1</v>
      </c>
    </row>
    <row r="3" spans="1:7" ht="30" x14ac:dyDescent="0.25">
      <c r="A3" s="17" t="s">
        <v>53</v>
      </c>
      <c r="B3" s="16" t="s">
        <v>52</v>
      </c>
      <c r="C3" s="19" t="s">
        <v>38</v>
      </c>
      <c r="D3" s="22" t="s">
        <v>40</v>
      </c>
      <c r="E3" s="19" t="s">
        <v>25</v>
      </c>
      <c r="F3" s="16" t="s">
        <v>43</v>
      </c>
      <c r="G3" s="19">
        <v>2</v>
      </c>
    </row>
    <row r="4" spans="1:7" x14ac:dyDescent="0.25">
      <c r="A4" s="17" t="s">
        <v>57</v>
      </c>
      <c r="B4" s="16" t="s">
        <v>56</v>
      </c>
      <c r="C4" s="19" t="s">
        <v>38</v>
      </c>
      <c r="D4" s="22" t="s">
        <v>40</v>
      </c>
      <c r="E4" s="19" t="s">
        <v>25</v>
      </c>
      <c r="F4" s="16" t="s">
        <v>43</v>
      </c>
      <c r="G4" s="19">
        <v>2</v>
      </c>
    </row>
    <row r="5" spans="1:7" x14ac:dyDescent="0.25">
      <c r="A5" s="24"/>
      <c r="G5" s="2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2">
    <cfRule type="notContainsBlanks" dxfId="0" priority="1">
      <formula>LEN(TRIM(A2))&gt;0</formula>
    </cfRule>
  </conditionalFormatting>
  <pageMargins left="0.7" right="0.7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B70" sqref="B70:D70"/>
    </sheetView>
  </sheetViews>
  <sheetFormatPr defaultColWidth="14.42578125" defaultRowHeight="15" customHeight="1" x14ac:dyDescent="0.25"/>
  <cols>
    <col min="1" max="1" width="48.5703125" customWidth="1"/>
    <col min="2" max="27" width="8.7109375" customWidth="1"/>
  </cols>
  <sheetData>
    <row r="1" spans="1:7" ht="28.5" customHeight="1" x14ac:dyDescent="0.25">
      <c r="A1" s="12" t="s">
        <v>28</v>
      </c>
      <c r="B1" s="11" t="s">
        <v>6</v>
      </c>
      <c r="C1" s="13" t="s">
        <v>8</v>
      </c>
      <c r="D1" s="13" t="s">
        <v>9</v>
      </c>
      <c r="E1" s="13" t="s">
        <v>29</v>
      </c>
      <c r="F1" s="7" t="s">
        <v>30</v>
      </c>
      <c r="G1" s="13" t="s">
        <v>18</v>
      </c>
    </row>
    <row r="2" spans="1:7" ht="30" x14ac:dyDescent="0.25">
      <c r="A2" s="23" t="s">
        <v>46</v>
      </c>
      <c r="B2" s="21" t="s">
        <v>32</v>
      </c>
      <c r="C2" s="25" t="s">
        <v>59</v>
      </c>
      <c r="D2" s="25" t="s">
        <v>59</v>
      </c>
      <c r="E2" s="25" t="s">
        <v>21</v>
      </c>
      <c r="F2" s="21" t="s">
        <v>47</v>
      </c>
      <c r="G2" s="25">
        <v>2</v>
      </c>
    </row>
    <row r="3" spans="1:7" ht="30" x14ac:dyDescent="0.25">
      <c r="A3" s="23" t="s">
        <v>63</v>
      </c>
      <c r="B3" s="21" t="s">
        <v>62</v>
      </c>
      <c r="C3" s="25" t="s">
        <v>37</v>
      </c>
      <c r="D3" s="25" t="s">
        <v>64</v>
      </c>
      <c r="E3" s="25" t="s">
        <v>21</v>
      </c>
      <c r="F3" s="21" t="s">
        <v>27</v>
      </c>
      <c r="G3" s="25">
        <v>2</v>
      </c>
    </row>
    <row r="4" spans="1:7" x14ac:dyDescent="0.25">
      <c r="A4" s="23" t="s">
        <v>66</v>
      </c>
      <c r="B4" s="21" t="s">
        <v>65</v>
      </c>
      <c r="C4" s="25" t="s">
        <v>67</v>
      </c>
      <c r="D4" s="25" t="s">
        <v>67</v>
      </c>
      <c r="E4" s="25" t="s">
        <v>21</v>
      </c>
      <c r="F4" s="21" t="s">
        <v>27</v>
      </c>
      <c r="G4" s="25">
        <v>2</v>
      </c>
    </row>
    <row r="5" spans="1:7" ht="30" x14ac:dyDescent="0.25">
      <c r="A5" s="23" t="s">
        <v>69</v>
      </c>
      <c r="B5" s="21" t="s">
        <v>68</v>
      </c>
      <c r="C5" s="25" t="s">
        <v>70</v>
      </c>
      <c r="D5" s="25" t="s">
        <v>70</v>
      </c>
      <c r="E5" s="25" t="s">
        <v>21</v>
      </c>
      <c r="F5" s="21" t="s">
        <v>27</v>
      </c>
      <c r="G5" s="25">
        <v>2</v>
      </c>
    </row>
    <row r="6" spans="1:7" ht="30" x14ac:dyDescent="0.25">
      <c r="A6" s="28" t="s">
        <v>72</v>
      </c>
      <c r="B6" s="21" t="s">
        <v>71</v>
      </c>
      <c r="C6" s="25" t="s">
        <v>15</v>
      </c>
      <c r="D6" s="25" t="s">
        <v>73</v>
      </c>
      <c r="E6" s="25" t="s">
        <v>21</v>
      </c>
      <c r="F6" s="21" t="s">
        <v>27</v>
      </c>
      <c r="G6" s="25">
        <v>2</v>
      </c>
    </row>
    <row r="7" spans="1:7" x14ac:dyDescent="0.25">
      <c r="A7" s="28" t="s">
        <v>75</v>
      </c>
      <c r="B7" s="21" t="s">
        <v>74</v>
      </c>
      <c r="C7" s="25" t="s">
        <v>76</v>
      </c>
      <c r="D7" s="25" t="s">
        <v>73</v>
      </c>
      <c r="E7" s="25" t="s">
        <v>21</v>
      </c>
      <c r="F7" s="21" t="s">
        <v>27</v>
      </c>
      <c r="G7" s="25">
        <v>2</v>
      </c>
    </row>
    <row r="8" spans="1:7" x14ac:dyDescent="0.25">
      <c r="A8" s="23" t="s">
        <v>78</v>
      </c>
      <c r="B8" s="21" t="s">
        <v>77</v>
      </c>
      <c r="C8" s="25" t="s">
        <v>79</v>
      </c>
      <c r="D8" s="25" t="s">
        <v>80</v>
      </c>
      <c r="E8" s="25" t="s">
        <v>21</v>
      </c>
      <c r="F8" s="21" t="s">
        <v>27</v>
      </c>
      <c r="G8" s="25"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D12" sqref="D12"/>
    </sheetView>
  </sheetViews>
  <sheetFormatPr defaultColWidth="14.42578125" defaultRowHeight="15" customHeight="1" x14ac:dyDescent="0.25"/>
  <cols>
    <col min="1" max="1" width="48.5703125" customWidth="1"/>
    <col min="2" max="27" width="8.7109375" customWidth="1"/>
  </cols>
  <sheetData>
    <row r="1" spans="1:7" ht="28.5" customHeight="1" x14ac:dyDescent="0.25">
      <c r="A1" s="29" t="s">
        <v>82</v>
      </c>
      <c r="B1" s="11" t="s">
        <v>6</v>
      </c>
      <c r="C1" s="13" t="s">
        <v>8</v>
      </c>
      <c r="D1" s="13" t="s">
        <v>9</v>
      </c>
      <c r="E1" s="13" t="s">
        <v>29</v>
      </c>
      <c r="F1" s="7" t="s">
        <v>30</v>
      </c>
      <c r="G1" s="13" t="s">
        <v>18</v>
      </c>
    </row>
    <row r="2" spans="1:7" x14ac:dyDescent="0.25">
      <c r="A2" s="31" t="s">
        <v>98</v>
      </c>
      <c r="B2" s="30" t="s">
        <v>93</v>
      </c>
      <c r="C2" s="32" t="s">
        <v>101</v>
      </c>
      <c r="D2" s="32" t="s">
        <v>102</v>
      </c>
      <c r="E2" s="32" t="s">
        <v>21</v>
      </c>
      <c r="F2" s="30" t="s">
        <v>47</v>
      </c>
      <c r="G2" s="32">
        <v>2</v>
      </c>
    </row>
    <row r="3" spans="1:7" ht="30" x14ac:dyDescent="0.25">
      <c r="A3" s="31" t="s">
        <v>104</v>
      </c>
      <c r="B3" s="30" t="s">
        <v>103</v>
      </c>
      <c r="C3" s="32" t="s">
        <v>64</v>
      </c>
      <c r="D3" s="32" t="s">
        <v>15</v>
      </c>
      <c r="E3" s="32" t="s">
        <v>21</v>
      </c>
      <c r="F3" s="30" t="s">
        <v>27</v>
      </c>
      <c r="G3" s="32">
        <v>2</v>
      </c>
    </row>
    <row r="4" spans="1:7" ht="30" x14ac:dyDescent="0.25">
      <c r="A4" s="31" t="s">
        <v>107</v>
      </c>
      <c r="B4" s="30" t="s">
        <v>106</v>
      </c>
      <c r="C4" s="32" t="s">
        <v>37</v>
      </c>
      <c r="D4" s="32" t="s">
        <v>108</v>
      </c>
      <c r="E4" s="32" t="s">
        <v>21</v>
      </c>
      <c r="F4" s="30" t="s">
        <v>47</v>
      </c>
      <c r="G4" s="32">
        <v>2</v>
      </c>
    </row>
    <row r="5" spans="1:7" x14ac:dyDescent="0.25">
      <c r="A5" s="31" t="s">
        <v>110</v>
      </c>
      <c r="B5" s="30" t="s">
        <v>109</v>
      </c>
      <c r="C5" s="32" t="s">
        <v>111</v>
      </c>
      <c r="D5" s="32" t="s">
        <v>111</v>
      </c>
      <c r="E5" s="32" t="s">
        <v>21</v>
      </c>
      <c r="F5" s="30" t="s">
        <v>27</v>
      </c>
      <c r="G5" s="32">
        <v>2</v>
      </c>
    </row>
    <row r="6" spans="1:7" x14ac:dyDescent="0.25">
      <c r="A6" s="31" t="s">
        <v>113</v>
      </c>
      <c r="B6" s="30" t="s">
        <v>112</v>
      </c>
      <c r="C6" s="32" t="s">
        <v>111</v>
      </c>
      <c r="D6" s="32" t="s">
        <v>58</v>
      </c>
      <c r="E6" s="32" t="s">
        <v>21</v>
      </c>
      <c r="F6" s="30" t="s">
        <v>27</v>
      </c>
      <c r="G6" s="32">
        <v>2</v>
      </c>
    </row>
    <row r="7" spans="1:7" x14ac:dyDescent="0.25">
      <c r="A7" s="31" t="s">
        <v>115</v>
      </c>
      <c r="B7" s="30" t="s">
        <v>114</v>
      </c>
      <c r="C7" s="32" t="s">
        <v>37</v>
      </c>
      <c r="D7" s="32" t="s">
        <v>80</v>
      </c>
      <c r="E7" s="32" t="s">
        <v>21</v>
      </c>
      <c r="F7" s="30" t="s">
        <v>27</v>
      </c>
      <c r="G7" s="32">
        <v>2</v>
      </c>
    </row>
    <row r="8" spans="1:7" x14ac:dyDescent="0.25">
      <c r="A8" s="31" t="s">
        <v>117</v>
      </c>
      <c r="B8" s="30" t="s">
        <v>116</v>
      </c>
      <c r="C8" s="32" t="s">
        <v>118</v>
      </c>
      <c r="D8" s="32" t="s">
        <v>118</v>
      </c>
      <c r="E8" s="32" t="s">
        <v>21</v>
      </c>
      <c r="F8" s="30" t="s">
        <v>27</v>
      </c>
      <c r="G8" s="32">
        <v>2</v>
      </c>
    </row>
    <row r="9" spans="1:7" x14ac:dyDescent="0.25">
      <c r="A9" s="31" t="s">
        <v>120</v>
      </c>
      <c r="B9" s="30" t="s">
        <v>119</v>
      </c>
      <c r="C9" s="32" t="s">
        <v>50</v>
      </c>
      <c r="D9" s="32" t="s">
        <v>50</v>
      </c>
      <c r="E9" s="32" t="s">
        <v>21</v>
      </c>
      <c r="F9" s="30" t="s">
        <v>27</v>
      </c>
      <c r="G9" s="32">
        <v>2</v>
      </c>
    </row>
    <row r="10" spans="1:7" ht="30" x14ac:dyDescent="0.25">
      <c r="A10" s="31" t="s">
        <v>122</v>
      </c>
      <c r="B10" s="30" t="s">
        <v>121</v>
      </c>
      <c r="C10" s="32" t="s">
        <v>123</v>
      </c>
      <c r="D10" s="32" t="s">
        <v>123</v>
      </c>
      <c r="E10" s="32" t="s">
        <v>21</v>
      </c>
      <c r="F10" s="30" t="s">
        <v>27</v>
      </c>
      <c r="G10" s="32">
        <v>2</v>
      </c>
    </row>
    <row r="11" spans="1:7" x14ac:dyDescent="0.25">
      <c r="A11" s="31" t="s">
        <v>125</v>
      </c>
      <c r="B11" s="30" t="s">
        <v>124</v>
      </c>
      <c r="C11" s="32" t="s">
        <v>126</v>
      </c>
      <c r="D11" s="32" t="s">
        <v>126</v>
      </c>
      <c r="E11" s="32" t="s">
        <v>21</v>
      </c>
      <c r="F11" s="30" t="s">
        <v>47</v>
      </c>
      <c r="G11" s="32">
        <v>2</v>
      </c>
    </row>
    <row r="12" spans="1:7" x14ac:dyDescent="0.25">
      <c r="A12" s="31" t="s">
        <v>128</v>
      </c>
      <c r="B12" s="30" t="s">
        <v>127</v>
      </c>
      <c r="C12" s="32" t="s">
        <v>129</v>
      </c>
      <c r="D12" s="32" t="s">
        <v>129</v>
      </c>
      <c r="E12" s="32" t="s">
        <v>21</v>
      </c>
      <c r="F12" s="30" t="s">
        <v>47</v>
      </c>
      <c r="G12" s="32">
        <v>2</v>
      </c>
    </row>
    <row r="13" spans="1:7" x14ac:dyDescent="0.25">
      <c r="A13" s="31" t="s">
        <v>131</v>
      </c>
      <c r="B13" s="30" t="s">
        <v>130</v>
      </c>
      <c r="C13" s="32" t="s">
        <v>79</v>
      </c>
      <c r="D13" s="32" t="s">
        <v>132</v>
      </c>
      <c r="E13" s="32" t="s">
        <v>21</v>
      </c>
      <c r="F13" s="30" t="s">
        <v>27</v>
      </c>
      <c r="G13" s="32">
        <v>2</v>
      </c>
    </row>
    <row r="14" spans="1:7" x14ac:dyDescent="0.25">
      <c r="A14" s="31" t="s">
        <v>134</v>
      </c>
      <c r="B14" s="30" t="s">
        <v>133</v>
      </c>
      <c r="C14" s="32" t="s">
        <v>135</v>
      </c>
      <c r="D14" s="32" t="s">
        <v>135</v>
      </c>
      <c r="E14" s="32" t="s">
        <v>21</v>
      </c>
      <c r="F14" s="30" t="s">
        <v>27</v>
      </c>
      <c r="G14" s="32">
        <v>2</v>
      </c>
    </row>
    <row r="15" spans="1:7" ht="30" x14ac:dyDescent="0.25">
      <c r="A15" s="31" t="s">
        <v>137</v>
      </c>
      <c r="B15" s="30" t="s">
        <v>136</v>
      </c>
      <c r="C15" s="32" t="s">
        <v>138</v>
      </c>
      <c r="D15" s="32" t="s">
        <v>138</v>
      </c>
      <c r="E15" s="32" t="s">
        <v>21</v>
      </c>
      <c r="F15" s="30" t="s">
        <v>27</v>
      </c>
      <c r="G15" s="32"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B70" sqref="B70:D70"/>
    </sheetView>
  </sheetViews>
  <sheetFormatPr defaultColWidth="14.42578125" defaultRowHeight="15" customHeight="1" x14ac:dyDescent="0.25"/>
  <cols>
    <col min="1" max="1" width="48.5703125" customWidth="1"/>
    <col min="2" max="27" width="8.7109375" customWidth="1"/>
  </cols>
  <sheetData>
    <row r="1" spans="1:7" ht="90" x14ac:dyDescent="0.25">
      <c r="A1" s="33" t="s">
        <v>81</v>
      </c>
      <c r="B1" s="11" t="s">
        <v>6</v>
      </c>
      <c r="C1" s="13" t="s">
        <v>8</v>
      </c>
      <c r="D1" s="13" t="s">
        <v>9</v>
      </c>
      <c r="E1" s="13" t="s">
        <v>29</v>
      </c>
      <c r="F1" s="7" t="s">
        <v>30</v>
      </c>
      <c r="G1" s="13" t="s">
        <v>18</v>
      </c>
    </row>
    <row r="2" spans="1:7" x14ac:dyDescent="0.25">
      <c r="A2" s="41" t="s">
        <v>142</v>
      </c>
      <c r="B2" s="40" t="s">
        <v>139</v>
      </c>
      <c r="C2" s="42" t="s">
        <v>38</v>
      </c>
      <c r="D2" s="42" t="s">
        <v>40</v>
      </c>
      <c r="E2" s="42" t="s">
        <v>25</v>
      </c>
      <c r="F2" s="40" t="s">
        <v>43</v>
      </c>
      <c r="G2" s="42">
        <v>1</v>
      </c>
    </row>
    <row r="3" spans="1:7" x14ac:dyDescent="0.25">
      <c r="A3" s="41" t="s">
        <v>144</v>
      </c>
      <c r="B3" s="40" t="s">
        <v>143</v>
      </c>
      <c r="C3" s="42" t="s">
        <v>38</v>
      </c>
      <c r="D3" s="42" t="s">
        <v>40</v>
      </c>
      <c r="E3" s="42" t="s">
        <v>25</v>
      </c>
      <c r="F3" s="40" t="s">
        <v>43</v>
      </c>
      <c r="G3" s="42">
        <v>1</v>
      </c>
    </row>
    <row r="4" spans="1:7" x14ac:dyDescent="0.25">
      <c r="A4" s="41" t="s">
        <v>146</v>
      </c>
      <c r="B4" s="40" t="s">
        <v>145</v>
      </c>
      <c r="C4" s="42" t="s">
        <v>38</v>
      </c>
      <c r="D4" s="42" t="s">
        <v>40</v>
      </c>
      <c r="E4" s="42" t="s">
        <v>25</v>
      </c>
      <c r="F4" s="40" t="s">
        <v>43</v>
      </c>
      <c r="G4" s="42">
        <v>1</v>
      </c>
    </row>
    <row r="5" spans="1:7" x14ac:dyDescent="0.25">
      <c r="A5" s="41" t="s">
        <v>148</v>
      </c>
      <c r="B5" s="40" t="s">
        <v>147</v>
      </c>
      <c r="C5" s="42" t="s">
        <v>38</v>
      </c>
      <c r="D5" s="42" t="s">
        <v>40</v>
      </c>
      <c r="E5" s="42" t="s">
        <v>25</v>
      </c>
      <c r="F5" s="40" t="s">
        <v>43</v>
      </c>
      <c r="G5" s="42">
        <v>1</v>
      </c>
    </row>
    <row r="6" spans="1:7" x14ac:dyDescent="0.25">
      <c r="A6" s="41" t="s">
        <v>150</v>
      </c>
      <c r="B6" s="40" t="s">
        <v>149</v>
      </c>
      <c r="C6" s="42" t="s">
        <v>38</v>
      </c>
      <c r="D6" s="42" t="s">
        <v>40</v>
      </c>
      <c r="E6" s="42" t="s">
        <v>25</v>
      </c>
      <c r="F6" s="40" t="s">
        <v>43</v>
      </c>
      <c r="G6" s="42">
        <v>1</v>
      </c>
    </row>
    <row r="7" spans="1:7" x14ac:dyDescent="0.25">
      <c r="A7" s="41" t="s">
        <v>152</v>
      </c>
      <c r="B7" s="40" t="s">
        <v>151</v>
      </c>
      <c r="C7" s="42" t="s">
        <v>38</v>
      </c>
      <c r="D7" s="42" t="s">
        <v>40</v>
      </c>
      <c r="E7" s="42" t="s">
        <v>25</v>
      </c>
      <c r="F7" s="40" t="s">
        <v>43</v>
      </c>
      <c r="G7" s="42">
        <v>1</v>
      </c>
    </row>
    <row r="8" spans="1:7" x14ac:dyDescent="0.25">
      <c r="D8" s="4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ISP</vt:lpstr>
      <vt:lpstr>List2</vt:lpstr>
      <vt:lpstr>Vědecko-výzkumná činnost</vt:lpstr>
      <vt:lpstr>metodologie</vt:lpstr>
      <vt:lpstr>specializace</vt:lpstr>
      <vt:lpstr>Fakultativní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Ambrozova Jitka</dc:creator>
  <cp:lastModifiedBy>Ambrozova Jitka</cp:lastModifiedBy>
  <cp:lastPrinted>2018-08-22T07:24:20Z</cp:lastPrinted>
  <dcterms:created xsi:type="dcterms:W3CDTF">2018-08-22T06:23:23Z</dcterms:created>
  <dcterms:modified xsi:type="dcterms:W3CDTF">2018-08-28T12:11:17Z</dcterms:modified>
</cp:coreProperties>
</file>